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D416BAF8-E582-490D-B0F9-7BBDBAF4CD25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3.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103.1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103.1 1 Pol'!$A$1:$X$407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G42" i="1"/>
  <c r="F42" i="1"/>
  <c r="G41" i="1"/>
  <c r="F41" i="1"/>
  <c r="G39" i="1"/>
  <c r="F39" i="1"/>
  <c r="G406" i="12"/>
  <c r="BA382" i="12"/>
  <c r="BA352" i="12"/>
  <c r="BA344" i="12"/>
  <c r="BA335" i="12"/>
  <c r="BA278" i="12"/>
  <c r="BA275" i="12"/>
  <c r="BA269" i="12"/>
  <c r="BA232" i="12"/>
  <c r="BA222" i="12"/>
  <c r="BA205" i="12"/>
  <c r="BA163" i="12"/>
  <c r="BA154" i="12"/>
  <c r="BA76" i="12"/>
  <c r="BA36" i="12"/>
  <c r="BA24" i="12"/>
  <c r="BA18" i="12"/>
  <c r="BA15" i="12"/>
  <c r="BA10" i="12"/>
  <c r="G9" i="12"/>
  <c r="M9" i="12" s="1"/>
  <c r="I9" i="12"/>
  <c r="K9" i="12"/>
  <c r="K8" i="12" s="1"/>
  <c r="O9" i="12"/>
  <c r="Q9" i="12"/>
  <c r="V9" i="12"/>
  <c r="V8" i="12" s="1"/>
  <c r="G14" i="12"/>
  <c r="I14" i="12"/>
  <c r="K14" i="12"/>
  <c r="M14" i="12"/>
  <c r="O14" i="12"/>
  <c r="Q14" i="12"/>
  <c r="V14" i="12"/>
  <c r="G17" i="12"/>
  <c r="G8" i="12" s="1"/>
  <c r="I17" i="12"/>
  <c r="K17" i="12"/>
  <c r="O17" i="12"/>
  <c r="O8" i="12" s="1"/>
  <c r="Q17" i="12"/>
  <c r="V17" i="12"/>
  <c r="G23" i="12"/>
  <c r="M23" i="12" s="1"/>
  <c r="I23" i="12"/>
  <c r="I8" i="12" s="1"/>
  <c r="K23" i="12"/>
  <c r="O23" i="12"/>
  <c r="Q23" i="12"/>
  <c r="Q8" i="12" s="1"/>
  <c r="V23" i="12"/>
  <c r="G26" i="12"/>
  <c r="M26" i="12" s="1"/>
  <c r="I26" i="12"/>
  <c r="K26" i="12"/>
  <c r="O26" i="12"/>
  <c r="Q26" i="12"/>
  <c r="V26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V47" i="12"/>
  <c r="G75" i="12"/>
  <c r="M75" i="12" s="1"/>
  <c r="I75" i="12"/>
  <c r="K75" i="12"/>
  <c r="O75" i="12"/>
  <c r="Q75" i="12"/>
  <c r="V75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106" i="12"/>
  <c r="M106" i="12" s="1"/>
  <c r="I106" i="12"/>
  <c r="K106" i="12"/>
  <c r="O106" i="12"/>
  <c r="Q106" i="12"/>
  <c r="V106" i="12"/>
  <c r="G110" i="12"/>
  <c r="M110" i="12" s="1"/>
  <c r="I110" i="12"/>
  <c r="K110" i="12"/>
  <c r="O110" i="12"/>
  <c r="Q110" i="12"/>
  <c r="V110" i="12"/>
  <c r="G131" i="12"/>
  <c r="I131" i="12"/>
  <c r="K131" i="12"/>
  <c r="M131" i="12"/>
  <c r="O131" i="12"/>
  <c r="Q131" i="12"/>
  <c r="V131" i="12"/>
  <c r="G136" i="12"/>
  <c r="G130" i="12" s="1"/>
  <c r="I136" i="12"/>
  <c r="K136" i="12"/>
  <c r="O136" i="12"/>
  <c r="O130" i="12" s="1"/>
  <c r="Q136" i="12"/>
  <c r="V136" i="12"/>
  <c r="G140" i="12"/>
  <c r="M140" i="12" s="1"/>
  <c r="I140" i="12"/>
  <c r="I130" i="12" s="1"/>
  <c r="K140" i="12"/>
  <c r="O140" i="12"/>
  <c r="Q140" i="12"/>
  <c r="Q130" i="12" s="1"/>
  <c r="V140" i="12"/>
  <c r="G145" i="12"/>
  <c r="M145" i="12" s="1"/>
  <c r="I145" i="12"/>
  <c r="K145" i="12"/>
  <c r="K130" i="12" s="1"/>
  <c r="O145" i="12"/>
  <c r="Q145" i="12"/>
  <c r="V145" i="12"/>
  <c r="V130" i="12" s="1"/>
  <c r="G153" i="12"/>
  <c r="I153" i="12"/>
  <c r="K153" i="12"/>
  <c r="M153" i="12"/>
  <c r="O153" i="12"/>
  <c r="Q153" i="12"/>
  <c r="V153" i="12"/>
  <c r="G162" i="12"/>
  <c r="M162" i="12" s="1"/>
  <c r="I162" i="12"/>
  <c r="K162" i="12"/>
  <c r="O162" i="12"/>
  <c r="Q162" i="12"/>
  <c r="V162" i="12"/>
  <c r="G166" i="12"/>
  <c r="M166" i="12" s="1"/>
  <c r="I166" i="12"/>
  <c r="K166" i="12"/>
  <c r="O166" i="12"/>
  <c r="Q166" i="12"/>
  <c r="V166" i="12"/>
  <c r="G174" i="12"/>
  <c r="M174" i="12" s="1"/>
  <c r="I174" i="12"/>
  <c r="K174" i="12"/>
  <c r="O174" i="12"/>
  <c r="Q174" i="12"/>
  <c r="V174" i="12"/>
  <c r="G178" i="12"/>
  <c r="I178" i="12"/>
  <c r="K178" i="12"/>
  <c r="M178" i="12"/>
  <c r="O178" i="12"/>
  <c r="Q178" i="12"/>
  <c r="V178" i="12"/>
  <c r="G181" i="12"/>
  <c r="M181" i="12" s="1"/>
  <c r="I181" i="12"/>
  <c r="K181" i="12"/>
  <c r="O181" i="12"/>
  <c r="Q181" i="12"/>
  <c r="V181" i="12"/>
  <c r="G188" i="12"/>
  <c r="M188" i="12" s="1"/>
  <c r="I188" i="12"/>
  <c r="K188" i="12"/>
  <c r="O188" i="12"/>
  <c r="Q188" i="12"/>
  <c r="V188" i="12"/>
  <c r="G204" i="12"/>
  <c r="M204" i="12" s="1"/>
  <c r="I204" i="12"/>
  <c r="K204" i="12"/>
  <c r="O204" i="12"/>
  <c r="Q204" i="12"/>
  <c r="V204" i="12"/>
  <c r="G221" i="12"/>
  <c r="I221" i="12"/>
  <c r="K221" i="12"/>
  <c r="M221" i="12"/>
  <c r="O221" i="12"/>
  <c r="Q221" i="12"/>
  <c r="V221" i="12"/>
  <c r="G225" i="12"/>
  <c r="M225" i="12" s="1"/>
  <c r="I225" i="12"/>
  <c r="K225" i="12"/>
  <c r="O225" i="12"/>
  <c r="Q225" i="12"/>
  <c r="V225" i="12"/>
  <c r="G231" i="12"/>
  <c r="M231" i="12" s="1"/>
  <c r="I231" i="12"/>
  <c r="K231" i="12"/>
  <c r="K230" i="12" s="1"/>
  <c r="O231" i="12"/>
  <c r="Q231" i="12"/>
  <c r="V231" i="12"/>
  <c r="V230" i="12" s="1"/>
  <c r="G268" i="12"/>
  <c r="I268" i="12"/>
  <c r="K268" i="12"/>
  <c r="M268" i="12"/>
  <c r="O268" i="12"/>
  <c r="Q268" i="12"/>
  <c r="V268" i="12"/>
  <c r="G274" i="12"/>
  <c r="G230" i="12" s="1"/>
  <c r="I274" i="12"/>
  <c r="K274" i="12"/>
  <c r="O274" i="12"/>
  <c r="O230" i="12" s="1"/>
  <c r="Q274" i="12"/>
  <c r="V274" i="12"/>
  <c r="G277" i="12"/>
  <c r="M277" i="12" s="1"/>
  <c r="I277" i="12"/>
  <c r="I230" i="12" s="1"/>
  <c r="K277" i="12"/>
  <c r="O277" i="12"/>
  <c r="Q277" i="12"/>
  <c r="Q230" i="12" s="1"/>
  <c r="V277" i="12"/>
  <c r="G334" i="12"/>
  <c r="M334" i="12" s="1"/>
  <c r="I334" i="12"/>
  <c r="K334" i="12"/>
  <c r="O334" i="12"/>
  <c r="Q334" i="12"/>
  <c r="V334" i="12"/>
  <c r="G337" i="12"/>
  <c r="I337" i="12"/>
  <c r="K337" i="12"/>
  <c r="M337" i="12"/>
  <c r="O337" i="12"/>
  <c r="Q337" i="12"/>
  <c r="V337" i="12"/>
  <c r="G342" i="12"/>
  <c r="O342" i="12"/>
  <c r="G343" i="12"/>
  <c r="M343" i="12" s="1"/>
  <c r="M342" i="12" s="1"/>
  <c r="I343" i="12"/>
  <c r="I342" i="12" s="1"/>
  <c r="K343" i="12"/>
  <c r="O343" i="12"/>
  <c r="Q343" i="12"/>
  <c r="Q342" i="12" s="1"/>
  <c r="V343" i="12"/>
  <c r="G347" i="12"/>
  <c r="M347" i="12" s="1"/>
  <c r="I347" i="12"/>
  <c r="K347" i="12"/>
  <c r="K342" i="12" s="1"/>
  <c r="O347" i="12"/>
  <c r="Q347" i="12"/>
  <c r="V347" i="12"/>
  <c r="V342" i="12" s="1"/>
  <c r="I350" i="12"/>
  <c r="K350" i="12"/>
  <c r="Q350" i="12"/>
  <c r="V350" i="12"/>
  <c r="G351" i="12"/>
  <c r="G350" i="12" s="1"/>
  <c r="I351" i="12"/>
  <c r="K351" i="12"/>
  <c r="O351" i="12"/>
  <c r="O350" i="12" s="1"/>
  <c r="Q351" i="12"/>
  <c r="V351" i="12"/>
  <c r="I356" i="12"/>
  <c r="Q356" i="12"/>
  <c r="G357" i="12"/>
  <c r="M357" i="12" s="1"/>
  <c r="I357" i="12"/>
  <c r="K357" i="12"/>
  <c r="K356" i="12" s="1"/>
  <c r="O357" i="12"/>
  <c r="Q357" i="12"/>
  <c r="V357" i="12"/>
  <c r="V356" i="12" s="1"/>
  <c r="G376" i="12"/>
  <c r="I376" i="12"/>
  <c r="K376" i="12"/>
  <c r="M376" i="12"/>
  <c r="O376" i="12"/>
  <c r="Q376" i="12"/>
  <c r="V376" i="12"/>
  <c r="G379" i="12"/>
  <c r="M379" i="12" s="1"/>
  <c r="I379" i="12"/>
  <c r="K379" i="12"/>
  <c r="O379" i="12"/>
  <c r="O356" i="12" s="1"/>
  <c r="Q379" i="12"/>
  <c r="V379" i="12"/>
  <c r="G396" i="12"/>
  <c r="I396" i="12"/>
  <c r="O396" i="12"/>
  <c r="Q396" i="12"/>
  <c r="G397" i="12"/>
  <c r="M397" i="12" s="1"/>
  <c r="M396" i="12" s="1"/>
  <c r="I397" i="12"/>
  <c r="K397" i="12"/>
  <c r="K396" i="12" s="1"/>
  <c r="O397" i="12"/>
  <c r="Q397" i="12"/>
  <c r="V397" i="12"/>
  <c r="V396" i="12" s="1"/>
  <c r="K401" i="12"/>
  <c r="V401" i="12"/>
  <c r="G402" i="12"/>
  <c r="G401" i="12" s="1"/>
  <c r="I402" i="12"/>
  <c r="I401" i="12" s="1"/>
  <c r="K402" i="12"/>
  <c r="O402" i="12"/>
  <c r="O401" i="12" s="1"/>
  <c r="Q402" i="12"/>
  <c r="Q401" i="12" s="1"/>
  <c r="V402" i="12"/>
  <c r="AE406" i="12"/>
  <c r="AF406" i="12"/>
  <c r="I20" i="1"/>
  <c r="I19" i="1"/>
  <c r="I18" i="1"/>
  <c r="I17" i="1"/>
  <c r="I16" i="1"/>
  <c r="I68" i="1"/>
  <c r="J67" i="1" s="1"/>
  <c r="AZ54" i="1"/>
  <c r="AZ53" i="1"/>
  <c r="AZ52" i="1"/>
  <c r="AZ51" i="1"/>
  <c r="AZ50" i="1"/>
  <c r="AZ49" i="1"/>
  <c r="AZ48" i="1"/>
  <c r="AZ47" i="1"/>
  <c r="AZ46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J62" i="1" l="1"/>
  <c r="J64" i="1"/>
  <c r="J66" i="1"/>
  <c r="J60" i="1"/>
  <c r="J61" i="1"/>
  <c r="J63" i="1"/>
  <c r="J65" i="1"/>
  <c r="G28" i="1"/>
  <c r="G23" i="1"/>
  <c r="M356" i="12"/>
  <c r="M402" i="12"/>
  <c r="M401" i="12" s="1"/>
  <c r="M274" i="12"/>
  <c r="M230" i="12" s="1"/>
  <c r="M136" i="12"/>
  <c r="M130" i="12" s="1"/>
  <c r="M17" i="12"/>
  <c r="M8" i="12" s="1"/>
  <c r="G356" i="12"/>
  <c r="M351" i="12"/>
  <c r="M350" i="12" s="1"/>
  <c r="H43" i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J68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3362BF96-3BDC-47C4-9F74-1F72EFBDB2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25FEA3-E3F8-4B19-BDAF-2214D8D088C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<sst xmlns="http://schemas.openxmlformats.org/spreadsheetml/2006/main" count="1239" uniqueCount="472">
  <si>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</si>
  <si>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</si>
  <si>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</si>
  <si>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</si>
  <si>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</si>
  <si>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</si>
  <si>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</si>
  <si>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</si>
  <si>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</si>
  <si>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</si>
  <si>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</si>
  <si>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</si>
  <si>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</si>
  <si>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</si>
  <si>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</si>
  <si>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</si>
  <si>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</si>
  <si>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</si>
  <si>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</si>
  <si>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</si>
  <si>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</si>
  <si>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</si>
  <si>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</si>
  <si>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</si>
  <si>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</si>
  <si>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</si>
  <si>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</si>
  <si>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</si>
  <si>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</si>
  <si>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</si>
  <si>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</si>
  <si>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</si>
  <si>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</si>
  <si>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</si>
  <si>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</si>
  <si>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</si>
  <si>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</si>
  <si>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</si>
  <si>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</si>
  <si>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</si>
  <si>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</si>
  <si>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</si>
  <si>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</si>
  <si>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</si>
  <si>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</si>
  <si>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103.1</t>
  </si>
  <si>
    <t>Víceúčelový bazén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</si>
  <si>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</si>
  <si>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</si>
  <si>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</si>
  <si>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</si>
  <si>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</si>
  <si>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</si>
  <si>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</si>
  <si>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</si>
  <si>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</si>
  <si>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</si>
  <si>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</si>
  <si>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</si>
  <si>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</si>
  <si>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</si>
  <si>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</si>
  <si>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</si>
  <si>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</si>
  <si>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</si>
  <si>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</si>
  <si>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</si>
  <si>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</si>
  <si>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</si>
  <si>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</si>
  <si>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</si>
  <si>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</si>
  <si>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</si>
  <si>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</si>
  <si>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</si>
  <si>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</si>
  <si>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</si>
  <si>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</si>
  <si>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</si>
  <si>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</si>
  <si>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</si>
  <si>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</si>
  <si>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</si>
  <si>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</si>
  <si>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</si>
  <si>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</si>
  <si>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</si>
  <si>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</si>
  <si>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</si>
  <si>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63</t>
  </si>
  <si>
    <t>Podlahy a podlahové konstrukce</t>
  </si>
  <si>
    <t>99</t>
  </si>
  <si>
    <t>Staveništní přesun hmot</t>
  </si>
  <si>
    <t>766</t>
  </si>
  <si>
    <t>Konstrukce truhlářské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</si>
  <si>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</si>
  <si>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</si>
  <si>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</si>
  <si>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</si>
  <si>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</si>
  <si>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</si>
  <si>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</si>
  <si>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</si>
  <si>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</si>
  <si>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</si>
  <si>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</si>
  <si>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</si>
  <si>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</si>
  <si>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</si>
  <si>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</si>
  <si>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</si>
  <si>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</si>
  <si>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</si>
  <si>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</si>
  <si>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</si>
  <si>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</si>
  <si>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</si>
  <si>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</si>
  <si>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</si>
  <si>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</si>
  <si>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</si>
  <si>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</si>
  <si>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</si>
  <si>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</si>
  <si>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</si>
  <si>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131201113R00</t>
  </si>
  <si>
    <t>Hloubení nezapažených jam a zářezů do 10000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</si>
  <si>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</si>
  <si>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</si>
  <si>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</si>
  <si>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</si>
  <si>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</si>
  <si>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</si>
  <si>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</si>
  <si>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</si>
  <si>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víceúčelový bazén : </t>
  </si>
  <si>
    <t>VV</t>
  </si>
  <si>
    <t>skokanská část : 9,850*12,740*(3,850-0,200)</t>
  </si>
  <si>
    <t>900,000*(1,700-0,200)</t>
  </si>
  <si>
    <t>131201119R00</t>
  </si>
  <si>
    <t xml:space="preserve">Hloubení nezapažených jam a zářezů příplatek za lepivost, v hornině 3,  </t>
  </si>
  <si>
    <t>Odkaz na mn. položky pořadí 1 : 1808,03487*0,3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</si>
  <si>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</si>
  <si>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</si>
  <si>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</si>
  <si>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viz. statika - v.č. 206 : </t>
  </si>
  <si>
    <t>ZPS-1 : 2,000*2,000*2,000*0,5</t>
  </si>
  <si>
    <t>ZPS-2 : 1,600*1,600*2,000*0,5</t>
  </si>
  <si>
    <t>ZPS-3 : 1,250*1,900*1,700</t>
  </si>
  <si>
    <t>133201109R00</t>
  </si>
  <si>
    <t>Hloubení šachet v hornině 3_x000D_
 příplatek za lepivost horniny</t>
  </si>
  <si>
    <t>Odkaz na mn. položky pořadí 3 : 10,59750*0,3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</si>
  <si>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</si>
  <si>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</si>
  <si>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</si>
  <si>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</si>
  <si>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ZPS-1 : (2,000+2,000)*2*2,000*0,5</t>
  </si>
  <si>
    <t>ZPS-2 : (1,600+1,600)*2*2,000*0,5</t>
  </si>
  <si>
    <t>ZPS-3 : (1,250+1,900)*2*1,700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</si>
  <si>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</si>
  <si>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</si>
  <si>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</si>
  <si>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5 : 25,11000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</si>
  <si>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</si>
  <si>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</si>
  <si>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</si>
  <si>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Odkaz na mn. položky pořadí 3 : 10,59750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</si>
  <si>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</si>
  <si>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</si>
  <si>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</si>
  <si>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Odkaz na mn. položky pořadí 1 : 1808,03485</t>
  </si>
  <si>
    <t>Odkaz na mn. položky pořadí 11 : 9,80100*-1</t>
  </si>
  <si>
    <t>171101121R00</t>
  </si>
  <si>
    <t>Uložení sypaniny do násypů zhutněných z hornin nesoudržných _x000D_
 kamenitých</t>
  </si>
  <si>
    <t>s rozprostřením sypaniny ve vrstvách a s hrubým urovnáním,</t>
  </si>
  <si>
    <t>bazén : 838,000*0,050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</si>
  <si>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</si>
  <si>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</si>
  <si>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</si>
  <si>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</si>
  <si>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</si>
  <si>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skokanská část : </t>
  </si>
  <si>
    <t xml:space="preserve">recyklát : </t>
  </si>
  <si>
    <t>2,165*12,740</t>
  </si>
  <si>
    <t>2,293*3,850</t>
  </si>
  <si>
    <t>2,240*12,740</t>
  </si>
  <si>
    <t xml:space="preserve">štěrkopísek : </t>
  </si>
  <si>
    <t>1,760*(3,850+12,740)</t>
  </si>
  <si>
    <t xml:space="preserve">zemina : </t>
  </si>
  <si>
    <t>ZPS-1 : 2,000*2,000*2,000</t>
  </si>
  <si>
    <t>-1,400*1,400*2,000</t>
  </si>
  <si>
    <t>ZPS-2 : 1,600*1,600*2,000</t>
  </si>
  <si>
    <t>-1,000*1,000*2,000</t>
  </si>
  <si>
    <t>-0,650*1,300*1,700</t>
  </si>
  <si>
    <t xml:space="preserve">bazén : </t>
  </si>
  <si>
    <t>0,290*91,000</t>
  </si>
  <si>
    <t>2,260*20,400</t>
  </si>
  <si>
    <t>2,600*57,500</t>
  </si>
  <si>
    <t>1,880*33,470</t>
  </si>
  <si>
    <t>poloostrov : 9,000*2,000*1,150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</si>
  <si>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</si>
  <si>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</si>
  <si>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</si>
  <si>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181101102R00</t>
  </si>
  <si>
    <t>Úprava pláně v zářezech v hornině 1 až 4, se zhutněním</t>
  </si>
  <si>
    <t>vyrovnáním výškových rozdílů, ploch vodorovných a ploch do sklonu 1 : 5.</t>
  </si>
  <si>
    <t>30,500*40,000</t>
  </si>
  <si>
    <t>199000002R00</t>
  </si>
  <si>
    <t>Poplatky za skládku horniny 1- 4, skupina 17 05 04 z Katalogu odpadů</t>
  </si>
  <si>
    <t>Odkaz na mn. položky pořadí 8 : 1808,83135</t>
  </si>
  <si>
    <t>58337368R</t>
  </si>
  <si>
    <t>štěrkopísek frakce 0,0 až 63,0 mm; třída A</t>
  </si>
  <si>
    <t>t</t>
  </si>
  <si>
    <t>SPCM</t>
  </si>
  <si>
    <t>Specifikace</t>
  </si>
  <si>
    <t>POL3_</t>
  </si>
  <si>
    <t>1,760*(3,850+12,740)*1,950</t>
  </si>
  <si>
    <t>Začátek provozního součtu</t>
  </si>
  <si>
    <t xml:space="preserve">  2,600*57,500</t>
  </si>
  <si>
    <t xml:space="preserve">  1,880*33,470</t>
  </si>
  <si>
    <t xml:space="preserve">  Mezisoučet</t>
  </si>
  <si>
    <t>Konec provozního součtu</t>
  </si>
  <si>
    <t>212,42360*1,950</t>
  </si>
  <si>
    <t>bazén - podsyp : 838,000*0,050*1,950</t>
  </si>
  <si>
    <t>Koeficient : 0,20</t>
  </si>
  <si>
    <t>58344197R</t>
  </si>
  <si>
    <t>štěrkodrť frakce 0,0 až 63,0 mm; třída A</t>
  </si>
  <si>
    <t>poloostrov : 9,000*2,000*1,150*1,950</t>
  </si>
  <si>
    <t>59691002.AR</t>
  </si>
  <si>
    <t>recyklát  betonový; frakce 16,0 až 32,0 mm</t>
  </si>
  <si>
    <t xml:space="preserve">  2,165*12,740</t>
  </si>
  <si>
    <t xml:space="preserve">  2,293*3,850</t>
  </si>
  <si>
    <t xml:space="preserve">  2,240*12,740</t>
  </si>
  <si>
    <t>64,94775*1,950</t>
  </si>
  <si>
    <t xml:space="preserve">  0,290*91,000</t>
  </si>
  <si>
    <t xml:space="preserve">  2,260*20,400</t>
  </si>
  <si>
    <t>72,49400*1,950</t>
  </si>
  <si>
    <t>271531111R00</t>
  </si>
  <si>
    <t>Polštáře zhutněné pod základy kamenivo hrubé, drcené, frakce 16 - 63 mm</t>
  </si>
  <si>
    <t>800-2</t>
  </si>
  <si>
    <t>bazén : 574,000*0,300</t>
  </si>
  <si>
    <t>-0,600*0,600*0,300*30</t>
  </si>
  <si>
    <t>-0,900*0,900*0,300*4</t>
  </si>
  <si>
    <t>271571111R00</t>
  </si>
  <si>
    <t xml:space="preserve">Polštáře zhutněné pod základy štěrkopísek tříděný,  </t>
  </si>
  <si>
    <t>8,060*11,900*0,050</t>
  </si>
  <si>
    <t>273313511R00</t>
  </si>
  <si>
    <t>Beton základových desek prostý třídy C 12/15</t>
  </si>
  <si>
    <t>801-1</t>
  </si>
  <si>
    <t>dodávka a uložení betonu do připravené konstrukce,</t>
  </si>
  <si>
    <t>náběh : 3,145*7,160</t>
  </si>
  <si>
    <t>273321411R00</t>
  </si>
  <si>
    <t>Beton základových desek železový třídy C 25/30</t>
  </si>
  <si>
    <t>bez dodávky a uložení výztuže</t>
  </si>
  <si>
    <t>XC2</t>
  </si>
  <si>
    <t>ZV-1 : 7,760*11,460*0,300</t>
  </si>
  <si>
    <t>(838,000-574,000)*0,400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</si>
  <si>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</si>
  <si>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</si>
  <si>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</si>
  <si>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0,100*(12,500*2+8,530+0,870)</t>
  </si>
  <si>
    <t>os : 10,500</t>
  </si>
  <si>
    <t>ZV-1 : (7,760+11,460)*2*0,300</t>
  </si>
  <si>
    <t>(123,980+186,500)*0,400</t>
  </si>
  <si>
    <t>273351216R00</t>
  </si>
  <si>
    <t>Bednění stěn základových desek odstranění</t>
  </si>
  <si>
    <t>Včetně očištění, vytřídění a uložení bednicího materiálu.</t>
  </si>
  <si>
    <t>Odkaz na mn. položky pořadí 21 : 149,66400</t>
  </si>
  <si>
    <t>273361821R00</t>
  </si>
  <si>
    <t>Výztuž základových desek z betonářské oceli 10 505(R)</t>
  </si>
  <si>
    <t>včetně distančních prvků</t>
  </si>
  <si>
    <t>3813,171/1000</t>
  </si>
  <si>
    <t xml:space="preserve">  540,000/1000</t>
  </si>
  <si>
    <t>Koeficient : 0,05</t>
  </si>
  <si>
    <t>274361821R00</t>
  </si>
  <si>
    <t>Výztuž základových pasů z betonářské oceli 10 505 (R)</t>
  </si>
  <si>
    <t xml:space="preserve">viz. statika - v.č. 205 : </t>
  </si>
  <si>
    <t>3628,750/1000</t>
  </si>
  <si>
    <t>274361921RT4</t>
  </si>
  <si>
    <t>Výztuž základových pasů ze svařovaných sítí průměr drátu 6 mm, velikost oka 100/100 mm</t>
  </si>
  <si>
    <t>2789,000/1000</t>
  </si>
  <si>
    <t>275313711R00</t>
  </si>
  <si>
    <t>Beton základových patek prostý třídy C 25/30</t>
  </si>
  <si>
    <t>horní vodorovná : 0,600*0,750*(4,180-1,900)*7</t>
  </si>
  <si>
    <t>0,400*0,750*(2,000-1,900)*1</t>
  </si>
  <si>
    <t>PZ2 : 0,700*0,700*0,500*2</t>
  </si>
  <si>
    <t>275321411R00</t>
  </si>
  <si>
    <t>Beton základových patek železový třídy C 25/30</t>
  </si>
  <si>
    <t>ZPS-1 : 1,400*1,400*1,900</t>
  </si>
  <si>
    <t>ZPS-2 : 1,000*1,000*1,800</t>
  </si>
  <si>
    <t>ZPS-3 : 0,650*1,300*1,600</t>
  </si>
  <si>
    <t>PZ1 : 0,900*0,900*(0,800+0,328)*4</t>
  </si>
  <si>
    <t>PZ2 : 0,600*0,600*(0,400+0,328)*18</t>
  </si>
  <si>
    <t>PZ3 : 0,600*0,600*(0,400+0,328)*12</t>
  </si>
  <si>
    <t>PZ4 : 0,600*0,600*(0,400+0,328)*2</t>
  </si>
  <si>
    <t>PZ5 : 0,600*0,600*(0,400+0,328)*2</t>
  </si>
  <si>
    <t>horní vodorovná : 0,600*0,750*(1,900-1,500)*7</t>
  </si>
  <si>
    <t>0,400*0,750*(1,900-1,550)*1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</si>
  <si>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</si>
  <si>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</si>
  <si>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</si>
  <si>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ZPS-1 : (1,400+1,400)*2*1,900</t>
  </si>
  <si>
    <t>ZPS-2 : (1,000+1,000)*2*1,800</t>
  </si>
  <si>
    <t>ZPS-3 : (0,650+1,300)*2*1,600</t>
  </si>
  <si>
    <t>PZ1 : (0,900+0,900)*(0,800+0,328)*4</t>
  </si>
  <si>
    <t>0,300*0,300*4+(0,300+0,300)*2*0,500*4</t>
  </si>
  <si>
    <t>PZ2 : (0,600+0,600)*2*(0,400+0,328)*18</t>
  </si>
  <si>
    <t>PZ3 : (0,600+0,600)*2*(0,400+0,328)*12</t>
  </si>
  <si>
    <t>PZ4 : (0,600+0,600)*2*(0,400+0,328)*2</t>
  </si>
  <si>
    <t>PZ5 : (0,600+0,600)*2*(0,400+0,328)*2</t>
  </si>
  <si>
    <t>15,000</t>
  </si>
  <si>
    <t>horní vodorovná : (0,600+0,750*2)*(4,180-1,500)*7</t>
  </si>
  <si>
    <t>(0,400+0,750*2)*(2,000-1,550)*1</t>
  </si>
  <si>
    <t>275351216R00</t>
  </si>
  <si>
    <t>Bednění stěn základových patek odstranění</t>
  </si>
  <si>
    <t>Včetně očištění, vytřídění a uložení bednícího materiálu.</t>
  </si>
  <si>
    <t>Odkaz na mn. položky pořadí 28 : 149,61740</t>
  </si>
  <si>
    <t>275361921RT4</t>
  </si>
  <si>
    <t>Výztuž základových patek ze svařovaných sítí průměr drátu 6 mm, velikost oka 100/100 mm</t>
  </si>
  <si>
    <t>214,000/1000</t>
  </si>
  <si>
    <t>311321411R00</t>
  </si>
  <si>
    <t>Beton nadzákladových zdí železový třídy C 25/30</t>
  </si>
  <si>
    <t>nosných, výplňových, obkladových, půdních, štítových, poprsních apod. (bez výztuže), s pomocným lešením o výšce podlahy do 1900 mm a pro zatížení 1,5 kPa,</t>
  </si>
  <si>
    <t>0,250*0,330*(7,160+10,360)*2</t>
  </si>
  <si>
    <t>0,600*0,330*7,160</t>
  </si>
  <si>
    <t>(7,760+10,860)*2*0,300*(1,900+1,743)/2</t>
  </si>
  <si>
    <t>PB-1 : 1,070*(0,400+0,328)*12,500</t>
  </si>
  <si>
    <t>PB-2 : 0,430*0,328*11,400</t>
  </si>
  <si>
    <t>PB-3 : 1,100*(0,400+0,328)*7,800</t>
  </si>
  <si>
    <t>PB-4 : 0,600*(0,400+0,328)*7,800</t>
  </si>
  <si>
    <t>ZP1 : 0,750*0,328*10,400</t>
  </si>
  <si>
    <t>ZP2 : 2,750*0,328*2,680</t>
  </si>
  <si>
    <t>ZP3 : 0,750*0,328*5,520</t>
  </si>
  <si>
    <t>ZP4 : 1,645*0,328*7,840</t>
  </si>
  <si>
    <t>ZP5 : 0,580*0,328*6,100</t>
  </si>
  <si>
    <t>ZP6 : 1,250*0,328*5,400</t>
  </si>
  <si>
    <t>ZP7 : 1,350*0,328*11,650</t>
  </si>
  <si>
    <t>ZP8 : 1,350*0,328*9,500</t>
  </si>
  <si>
    <t>ZP9 : 1,550*0,328*7,800</t>
  </si>
  <si>
    <t>ZP10 : 1,550*0,328*15,700</t>
  </si>
  <si>
    <t>ZP11 : 1,350*0,328*10,250</t>
  </si>
  <si>
    <t>ZP12 : 0,680*0,328*6,100</t>
  </si>
  <si>
    <t>0,430*0,300*6,100</t>
  </si>
  <si>
    <t>ZP13 : 2,080*0,400*6,600</t>
  </si>
  <si>
    <t>1,830*0,328*6,600</t>
  </si>
  <si>
    <t>0,680*0,328*1,750</t>
  </si>
  <si>
    <t>0,430*0,300*1,750</t>
  </si>
  <si>
    <t>ZP14 : 2,000*0,328*8,500</t>
  </si>
  <si>
    <t>0,580*0,328*3,200</t>
  </si>
  <si>
    <t>1,850*0,328*2,830</t>
  </si>
  <si>
    <t>PB-5 : 0,580*0,328*14,000</t>
  </si>
  <si>
    <t>PB-6 : 1,350*0,328*14,000</t>
  </si>
  <si>
    <t>PB-7 : 0,580*0,328*9,000*2</t>
  </si>
  <si>
    <t>311351101R00</t>
  </si>
  <si>
    <t>Bednění nadzákladových zdí jednostranné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</si>
  <si>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</si>
  <si>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0,330*(7,160+10,360)*2</t>
  </si>
  <si>
    <t>0,350*7,160</t>
  </si>
  <si>
    <t>311351102R00</t>
  </si>
  <si>
    <t>Bednění nadzákladových zdí jednostranné odstranění</t>
  </si>
  <si>
    <t>Odkaz na mn. položky pořadí 32 : 14,06920</t>
  </si>
  <si>
    <t>311351105R00</t>
  </si>
  <si>
    <t>Bednění nadzákladových zdí oboustranné za každou stranu zřízení</t>
  </si>
  <si>
    <t>(7,760+11,460+7,160+10,860)*2*(1,900+1,743)/2</t>
  </si>
  <si>
    <t>PB-1 : (0,400+0,328)*12,500*2</t>
  </si>
  <si>
    <t>PB-2 : 0,328*11,400*2</t>
  </si>
  <si>
    <t>PB-3 : (0,400+0,328)*7,800*2</t>
  </si>
  <si>
    <t>PB-4 : (0,400+0,328)*7,800*2</t>
  </si>
  <si>
    <t>ZP1 : 0,328*2*10,400</t>
  </si>
  <si>
    <t>0,750*0,328*2</t>
  </si>
  <si>
    <t>ZP2 : 0,328*2*2,680</t>
  </si>
  <si>
    <t>2,750*0,328*2</t>
  </si>
  <si>
    <t>ZP3 : 0,328*2*5,520</t>
  </si>
  <si>
    <t>ZP4 : 0,328*2*7,840</t>
  </si>
  <si>
    <t>1,645*0,328*2</t>
  </si>
  <si>
    <t>ZP5 : 0,328*2*6,100</t>
  </si>
  <si>
    <t>0,580*0,328*2</t>
  </si>
  <si>
    <t>ZP6 : 0,328*2*5,400</t>
  </si>
  <si>
    <t>1,250*0,328*2</t>
  </si>
  <si>
    <t>ZP7 : 0,328*2*11,650</t>
  </si>
  <si>
    <t>1,350*0,328*2</t>
  </si>
  <si>
    <t>ZP8 : 0,328*2*9,500</t>
  </si>
  <si>
    <t>ZP9 : 0,328*2*7,800</t>
  </si>
  <si>
    <t>1,550*0,328*2</t>
  </si>
  <si>
    <t>ZP10 : 0,328*2*15,700</t>
  </si>
  <si>
    <t>ZP11 : 0,328*2*10,250</t>
  </si>
  <si>
    <t>ZP12 : 0,328*2*6,100</t>
  </si>
  <si>
    <t>0,680*0,328*2</t>
  </si>
  <si>
    <t>0,300*2*6,100</t>
  </si>
  <si>
    <t>0,430*0,300*2</t>
  </si>
  <si>
    <t>ZP13 : 0,400*2*6,600</t>
  </si>
  <si>
    <t>2,080*0,400*2</t>
  </si>
  <si>
    <t>0,328*2*6,600</t>
  </si>
  <si>
    <t>1,830*0,328*2</t>
  </si>
  <si>
    <t>0,328*21,750</t>
  </si>
  <si>
    <t>0,300*2*1,750</t>
  </si>
  <si>
    <t>ZP14 : 0,328*2*8,500</t>
  </si>
  <si>
    <t>2,000*0,328*2</t>
  </si>
  <si>
    <t>0,328*2*3,200</t>
  </si>
  <si>
    <t>0,328*2*2,830</t>
  </si>
  <si>
    <t>1,850*0,328*2</t>
  </si>
  <si>
    <t>PB-5 : 0,328*2*14,000</t>
  </si>
  <si>
    <t>PB-6 : 0,328*2*14,000</t>
  </si>
  <si>
    <t>PB-7 : 0,328*2*9,000*2</t>
  </si>
  <si>
    <t>0,580*0,328*2*2</t>
  </si>
  <si>
    <t>311351106R00</t>
  </si>
  <si>
    <t>Bednění nadzákladových zdí oboustranné za každou stranu odstranění</t>
  </si>
  <si>
    <t>Odkaz na mn. položky pořadí 34 : 345,54135</t>
  </si>
  <si>
    <t>311361921RT8</t>
  </si>
  <si>
    <t>Výztuž nadzákladových zdí ze svařovaných sítí průměr drátu 8 mm, velikost oka 100/100 mm</t>
  </si>
  <si>
    <t>1576,000/1000</t>
  </si>
  <si>
    <t>596811111R00</t>
  </si>
  <si>
    <t>Kladení dlažby z betonových nebo kameninových dlaždic do lože z kameniva těženého tloušťky do 30 mm</t>
  </si>
  <si>
    <t>822-1</t>
  </si>
  <si>
    <t>komunikací pro pěší do velikosti dlaždic 0,25 m2 s provedením lože do tl. 30 mm, s vyplněním spár a se smetením přebytečného materiálu na vzdálenost do 3 m</t>
  </si>
  <si>
    <t>poloostrov : 9,000*2,000</t>
  </si>
  <si>
    <t>592453320R</t>
  </si>
  <si>
    <t>dlažba betonová dvouvrstvá; čtverec; povrch hladký; šedá; l = 300 mm; š = 300 mm; tl. 40,0 mm</t>
  </si>
  <si>
    <t>Odkaz na mn. položky pořadí 37 : 18,00000</t>
  </si>
  <si>
    <t>622319512R00</t>
  </si>
  <si>
    <t>Zateplení suterénu extrudovaným polysterenem, tloušťky 100 mm</t>
  </si>
  <si>
    <t>nanesení lepicího tmelu na izolační desky, nalepení desek a zajištění talířovými hmoždinkami (6 ks/m2). Bez povrchové úpravy desek.</t>
  </si>
  <si>
    <t>řez C-C : 1,300*8,650</t>
  </si>
  <si>
    <t>631313511R00</t>
  </si>
  <si>
    <t xml:space="preserve">Mazanina z betonu prostého tl. přes 80 do 120 mm třídy C 12/15,  </t>
  </si>
  <si>
    <t>(z kameniva) hlazená dřevěným hladítkem</t>
  </si>
  <si>
    <t>Včetně vytvoření dilatačních spár, bez zaplnění.</t>
  </si>
  <si>
    <t>XC0</t>
  </si>
  <si>
    <t>7,960*11,900*0,100</t>
  </si>
  <si>
    <t>0,870*(12,500+8,000)*0,100</t>
  </si>
  <si>
    <t>0,210*12,500*0,100</t>
  </si>
  <si>
    <t>ZPS-1 : 1,500*1,500*0,100</t>
  </si>
  <si>
    <t>ZPS-2 : 1,100*1,100*0,100</t>
  </si>
  <si>
    <t>ZPS-3 : 0,750*1,400*0,100</t>
  </si>
  <si>
    <t>bazén - podkladní : 838,000*0,100</t>
  </si>
  <si>
    <t>-555,000*0,100</t>
  </si>
  <si>
    <t>PZ2-PZ5 : 0,700*0,700*0,100*34</t>
  </si>
  <si>
    <t>PZ1 : 1,000*1,000*0,100*4</t>
  </si>
  <si>
    <t>Koeficient : 0,035</t>
  </si>
  <si>
    <t>631319185R00</t>
  </si>
  <si>
    <t>Příplatek za sklon tloušťka mazaniny od 120 mm do 240 mm</t>
  </si>
  <si>
    <t>přes 15° do 35° od vodorovné roviny</t>
  </si>
  <si>
    <t>Odkaz na mn. položky pořadí 19 : 22,51820</t>
  </si>
  <si>
    <t>63R001</t>
  </si>
  <si>
    <t>D+M podkladní zásypové vrstvy pod dno bazénu, 4/32 tl. 33 cm</t>
  </si>
  <si>
    <t>Vlastní</t>
  </si>
  <si>
    <t>hrubá vrstva: 4/32 s odstupňovaným granulováním zhutněná s účinností drenáže, 28 cm</t>
  </si>
  <si>
    <t>dělicí vrstva: když se vyžaduje, tak např.geotextilie (roucho) z propylénu</t>
  </si>
  <si>
    <t>(lámaná drť, žádný oblý materiál)</t>
  </si>
  <si>
    <t>Jemná vrstva musí splňovat tyto požadované hodnoty:</t>
  </si>
  <si>
    <t>pH= x&gt; 6,0</t>
  </si>
  <si>
    <t>elekt. vodivost = x &lt; 100 ms.m-1</t>
  </si>
  <si>
    <t>chloridy= x &lt; 250 mg.kg-1</t>
  </si>
  <si>
    <t>Fe = x &lt; 2 mg.kg-1</t>
  </si>
  <si>
    <t>feromagnet.součásti (magnet) = nejsou přípustné</t>
  </si>
  <si>
    <t>skokanská část : 7,160*11,150</t>
  </si>
  <si>
    <t>bazén : 574,000+10,400*10,400</t>
  </si>
  <si>
    <t>-0,600*0,600*30</t>
  </si>
  <si>
    <t>-0,900*0,900*4</t>
  </si>
  <si>
    <t>998001011R01</t>
  </si>
  <si>
    <t>Přesun hmot pro základy betonované na místě</t>
  </si>
  <si>
    <t>Přesun hmot</t>
  </si>
  <si>
    <t>POL7_</t>
  </si>
  <si>
    <t xml:space="preserve">Hmotnosti z položek s pořadovými čísly: : </t>
  </si>
  <si>
    <t xml:space="preserve">5,14,15,16,17,18,19,20,21,23,24,25,26,27,28,30,31,32,34,36,37,38,39,40,42, : </t>
  </si>
  <si>
    <t>Součet: : 2536,66187</t>
  </si>
  <si>
    <t>766R001</t>
  </si>
  <si>
    <t>D+M WPC terasové prkna 23/140 mm (plné) na dvojitém podkladním roštu (do kříže) WPC, 2x50/50 mm á 300-350 mm</t>
  </si>
  <si>
    <t>SUM</t>
  </si>
  <si>
    <t>jemná vrstva: 4/8 granulace, cca 5 cm dobře zhutněná. Plošná tolerance +0,5 cm nad dnový rozvod popř. nad dnový lem</t>
  </si>
  <si>
    <t>Všechny pískové zásypové hmoty musí být zbaveny částí zeminy a kovových materiálů.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</si>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</sst>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oeQvCZZcQ2d18efuUZ6I/jd7X9Z3nGRh3ce6y29S0NbeDAScIwh8q25a0rkHJ74rni8EBppckdHoWmg8JTjEog==" saltValue="S3epVrq3yCyFZmfZRfaos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3703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SUMIF(F60:F67,A16,I60:I67)+SUMIF(F60:F67,"PSU",I60:I67)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SUMIF(F60:F67,A17,I60:I67)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SUMIF(F60:F67,A18,I60:I67)</f>
        <v>0</v>
      </c>
      <c r="J18" s="81"/>
    </row>
    <row r="19" spans="1:10" ht="23.25" customHeight="1" x14ac:dyDescent="0.2">
      <c r="A19" s="198" t="s">
        <v>95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SUMIF(F60:F67,A19,I60:I67)</f>
        <v>0</v>
      </c>
      <c r="J19" s="81"/>
    </row>
    <row r="20" spans="1:10" ht="23.25" customHeight="1" x14ac:dyDescent="0.2">
      <c r="A20" s="198" t="s">
        <v>96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SUMIF(F60:F67,A20,I60:I67)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103.1 1 Pol'!AE406</f>
        <v>0</v>
      </c>
      <c r="G39" s="150">
        <f>'SO 103.1 1 Pol'!AF406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103.1 1 Pol'!AE406</f>
        <v>0</v>
      </c>
      <c r="G41" s="156">
        <f>'SO 103.1 1 Pol'!AF406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103.1 1 Pol'!AE406</f>
        <v>0</v>
      </c>
      <c r="G42" s="151">
        <f>'SO 103.1 1 Pol'!AF406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43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103.1 1 Pol'!G8</f>
        <v>0</v>
      </c>
      <c r="J60" s="192" t="str">
        <f>IF(I68=0,"",I60/I68*100)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103.1 1 Pol'!G130</f>
        <v>0</v>
      </c>
      <c r="J61" s="192" t="str">
        <f>IF(I68=0,"",I61/I68*100)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103.1 1 Pol'!G230</f>
        <v>0</v>
      </c>
      <c r="J62" s="192" t="str">
        <f>IF(I68=0,"",I62/I68*100)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103.1 1 Pol'!G342</f>
        <v>0</v>
      </c>
      <c r="J63" s="192" t="str">
        <f>IF(I68=0,"",I63/I68*100)</f>
        <v/>
      </c>
    </row>
    <row r="64" spans="1:52" ht="36.75" customHeight="1" x14ac:dyDescent="0.2">
      <c r="A64" s="181"/>
      <c r="B64" s="186" t="s">
        <v>87</v>
      </c>
      <c r="C64" s="187" t="s">
        <v>88</v>
      </c>
      <c r="D64" s="188"/>
      <c r="E64" s="188"/>
      <c r="F64" s="194" t="s">
        <v>24</v>
      </c>
      <c r="G64" s="195"/>
      <c r="H64" s="195"/>
      <c r="I64" s="195">
        <f>'SO 103.1 1 Pol'!G350</f>
        <v>0</v>
      </c>
      <c r="J64" s="192" t="str">
        <f>IF(I68=0,"",I64/I68*100)</f>
        <v/>
      </c>
    </row>
    <row r="65" spans="1:10" ht="36.75" customHeight="1" x14ac:dyDescent="0.2">
      <c r="A65" s="181"/>
      <c r="B65" s="186" t="s">
        <v>89</v>
      </c>
      <c r="C65" s="187" t="s">
        <v>90</v>
      </c>
      <c r="D65" s="188"/>
      <c r="E65" s="188"/>
      <c r="F65" s="194" t="s">
        <v>24</v>
      </c>
      <c r="G65" s="195"/>
      <c r="H65" s="195"/>
      <c r="I65" s="195">
        <f>'SO 103.1 1 Pol'!G356</f>
        <v>0</v>
      </c>
      <c r="J65" s="192" t="str">
        <f>IF(I68=0,"",I65/I68*100)</f>
        <v/>
      </c>
    </row>
    <row r="66" spans="1:10" ht="36.75" customHeight="1" x14ac:dyDescent="0.2">
      <c r="A66" s="181"/>
      <c r="B66" s="186" t="s">
        <v>91</v>
      </c>
      <c r="C66" s="187" t="s">
        <v>92</v>
      </c>
      <c r="D66" s="188"/>
      <c r="E66" s="188"/>
      <c r="F66" s="194" t="s">
        <v>24</v>
      </c>
      <c r="G66" s="195"/>
      <c r="H66" s="195"/>
      <c r="I66" s="195">
        <f>'SO 103.1 1 Pol'!G396</f>
        <v>0</v>
      </c>
      <c r="J66" s="192" t="str">
        <f>IF(I68=0,"",I66/I68*100)</f>
        <v/>
      </c>
    </row>
    <row r="67" spans="1:10" ht="36.75" customHeight="1" x14ac:dyDescent="0.2">
      <c r="A67" s="181"/>
      <c r="B67" s="186" t="s">
        <v>93</v>
      </c>
      <c r="C67" s="187" t="s">
        <v>94</v>
      </c>
      <c r="D67" s="188"/>
      <c r="E67" s="188"/>
      <c r="F67" s="194" t="s">
        <v>25</v>
      </c>
      <c r="G67" s="195"/>
      <c r="H67" s="195"/>
      <c r="I67" s="195">
        <f>'SO 103.1 1 Pol'!G401</f>
        <v>0</v>
      </c>
      <c r="J67" s="192" t="str">
        <f>IF(I68=0,"",I67/I68*100)</f>
        <v/>
      </c>
    </row>
    <row r="68" spans="1:10" ht="25.5" customHeight="1" x14ac:dyDescent="0.2">
      <c r="A68" s="182"/>
      <c r="B68" s="189" t="s">
        <v>1</v>
      </c>
      <c r="C68" s="190"/>
      <c r="D68" s="191"/>
      <c r="E68" s="191"/>
      <c r="F68" s="196"/>
      <c r="G68" s="197"/>
      <c r="H68" s="197"/>
      <c r="I68" s="197">
        <f>SUM(I60:I67)</f>
        <v>0</v>
      </c>
      <c r="J68" s="193">
        <f>SUM(J60:J67)</f>
        <v>0</v>
      </c>
    </row>
    <row r="69" spans="1:10" x14ac:dyDescent="0.2">
      <c r="F69" s="135"/>
      <c r="G69" s="135"/>
      <c r="H69" s="135"/>
      <c r="I69" s="135"/>
      <c r="J69" s="136"/>
    </row>
    <row r="70" spans="1:10" x14ac:dyDescent="0.2">
      <c r="F70" s="135"/>
      <c r="G70" s="135"/>
      <c r="H70" s="135"/>
      <c r="I70" s="135"/>
      <c r="J70" s="136"/>
    </row>
    <row r="71" spans="1:10" x14ac:dyDescent="0.2">
      <c r="F71" s="135"/>
      <c r="G71" s="135"/>
      <c r="H71" s="135"/>
      <c r="I71" s="135"/>
      <c r="J71" s="136"/>
    </row>
  </sheetData>
  <sheetProtection algorithmName="SHA-512" hashValue="I37ZspU7c0JrIxaXxO3JriOhu/n23SWKvEFEsbE9jta8eKsUP6qbJML0rT6emojp828Nwdo7+Q1c4UBw8aQbbA==" saltValue="RGW2M82V1fDkeHWV2+lZw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6:E66"/>
    <mergeCell ref="C67:E67"/>
    <mergeCell ref="C61:E61"/>
    <mergeCell ref="C62:E62"/>
    <mergeCell ref="C63:E63"/>
    <mergeCell ref="C64:E64"/>
    <mergeCell ref="C65:E65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FScL7d8Ii8hHjCqqf9G9Afq6bLyihAQPbd2mjEiqG1teAUeEXf4BTyV7+6w8+jLHS+rtEC09IPgoKv+PLt9ClA==" saltValue="GqQmcs5LO86crOjp/l1Am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2E38D-6094-4C85-8BA7-566810C5D5A6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97</v>
      </c>
      <c r="B1" s="199"/>
      <c r="C1" s="199"/>
      <c r="D1" s="199"/>
      <c r="E1" s="199"/>
      <c r="F1" s="199"/>
      <c r="G1" s="199"/>
      <c r="AG1" t="s">
        <v>98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99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99</v>
      </c>
      <c r="AG3" t="s">
        <v>100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101</v>
      </c>
    </row>
    <row r="5" spans="1:60" x14ac:dyDescent="0.2">
      <c r="D5" s="10"/>
    </row>
    <row r="6" spans="1:60" ht="38.25" x14ac:dyDescent="0.2">
      <c r="A6" s="210" t="s">
        <v>102</v>
      </c>
      <c r="B6" s="212" t="s">
        <v>103</v>
      </c>
      <c r="C6" s="212" t="s">
        <v>104</v>
      </c>
      <c r="D6" s="211" t="s">
        <v>105</v>
      </c>
      <c r="E6" s="210" t="s">
        <v>106</v>
      </c>
      <c r="F6" s="209" t="s">
        <v>107</v>
      </c>
      <c r="G6" s="210" t="s">
        <v>29</v>
      </c>
      <c r="H6" s="213" t="s">
        <v>30</v>
      </c>
      <c r="I6" s="213" t="s">
        <v>108</v>
      </c>
      <c r="J6" s="213" t="s">
        <v>31</v>
      </c>
      <c r="K6" s="213" t="s">
        <v>109</v>
      </c>
      <c r="L6" s="213" t="s">
        <v>110</v>
      </c>
      <c r="M6" s="213" t="s">
        <v>111</v>
      </c>
      <c r="N6" s="213" t="s">
        <v>112</v>
      </c>
      <c r="O6" s="213" t="s">
        <v>113</v>
      </c>
      <c r="P6" s="213" t="s">
        <v>114</v>
      </c>
      <c r="Q6" s="213" t="s">
        <v>115</v>
      </c>
      <c r="R6" s="213" t="s">
        <v>116</v>
      </c>
      <c r="S6" s="213" t="s">
        <v>117</v>
      </c>
      <c r="T6" s="213" t="s">
        <v>118</v>
      </c>
      <c r="U6" s="213" t="s">
        <v>119</v>
      </c>
      <c r="V6" s="213" t="s">
        <v>120</v>
      </c>
      <c r="W6" s="213" t="s">
        <v>121</v>
      </c>
      <c r="X6" s="213" t="s">
        <v>122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3" t="s">
        <v>123</v>
      </c>
      <c r="B8" s="234" t="s">
        <v>43</v>
      </c>
      <c r="C8" s="251" t="s">
        <v>80</v>
      </c>
      <c r="D8" s="235"/>
      <c r="E8" s="236"/>
      <c r="F8" s="237"/>
      <c r="G8" s="237">
        <f>SUMIF(AG9:AG129,"&lt;&gt;NOR",G9:G129)</f>
        <v>0</v>
      </c>
      <c r="H8" s="237"/>
      <c r="I8" s="237">
        <f>SUM(I9:I129)</f>
        <v>0</v>
      </c>
      <c r="J8" s="237"/>
      <c r="K8" s="237">
        <f>SUM(K9:K129)</f>
        <v>0</v>
      </c>
      <c r="L8" s="237"/>
      <c r="M8" s="237">
        <f>SUM(M9:M129)</f>
        <v>0</v>
      </c>
      <c r="N8" s="237"/>
      <c r="O8" s="237">
        <f>SUM(O9:O129)</f>
        <v>1033.5100000000002</v>
      </c>
      <c r="P8" s="237"/>
      <c r="Q8" s="237">
        <f>SUM(Q9:Q129)</f>
        <v>0</v>
      </c>
      <c r="R8" s="237"/>
      <c r="S8" s="237"/>
      <c r="T8" s="238"/>
      <c r="U8" s="232"/>
      <c r="V8" s="232">
        <f>SUM(V9:V129)</f>
        <v>386.68</v>
      </c>
      <c r="W8" s="232"/>
      <c r="X8" s="232"/>
      <c r="AG8" t="s">
        <v>124</v>
      </c>
    </row>
    <row r="9" spans="1:60" outlineLevel="1" x14ac:dyDescent="0.2">
      <c r="A9" s="239">
        <v>1</v>
      </c>
      <c r="B9" s="240" t="s">
        <v>125</v>
      </c>
      <c r="C9" s="252" t="s">
        <v>126</v>
      </c>
      <c r="D9" s="241" t="s">
        <v>127</v>
      </c>
      <c r="E9" s="242">
        <v>1808.03485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4" t="s">
        <v>128</v>
      </c>
      <c r="S9" s="244" t="s">
        <v>129</v>
      </c>
      <c r="T9" s="245" t="s">
        <v>130</v>
      </c>
      <c r="U9" s="223">
        <v>0.1</v>
      </c>
      <c r="V9" s="223">
        <f>ROUND(E9*U9,2)</f>
        <v>180.8</v>
      </c>
      <c r="W9" s="223"/>
      <c r="X9" s="223" t="s">
        <v>131</v>
      </c>
      <c r="Y9" s="214"/>
      <c r="Z9" s="214"/>
      <c r="AA9" s="214"/>
      <c r="AB9" s="214"/>
      <c r="AC9" s="214"/>
      <c r="AD9" s="214"/>
      <c r="AE9" s="214"/>
      <c r="AF9" s="214"/>
      <c r="AG9" s="214" t="s">
        <v>132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53" t="s">
        <v>133</v>
      </c>
      <c r="D10" s="247"/>
      <c r="E10" s="247"/>
      <c r="F10" s="247"/>
      <c r="G10" s="247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134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6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4" t="s">
        <v>135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136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4" t="s">
        <v>137</v>
      </c>
      <c r="D12" s="224"/>
      <c r="E12" s="225">
        <v>458.03485000000001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136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4" t="s">
        <v>138</v>
      </c>
      <c r="D13" s="224"/>
      <c r="E13" s="225">
        <v>1350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136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9">
        <v>2</v>
      </c>
      <c r="B14" s="240" t="s">
        <v>139</v>
      </c>
      <c r="C14" s="252" t="s">
        <v>140</v>
      </c>
      <c r="D14" s="241" t="s">
        <v>127</v>
      </c>
      <c r="E14" s="242">
        <v>542.41045999999994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4" t="s">
        <v>128</v>
      </c>
      <c r="S14" s="244" t="s">
        <v>129</v>
      </c>
      <c r="T14" s="245" t="s">
        <v>130</v>
      </c>
      <c r="U14" s="223">
        <v>4.3099999999999999E-2</v>
      </c>
      <c r="V14" s="223">
        <f>ROUND(E14*U14,2)</f>
        <v>23.38</v>
      </c>
      <c r="W14" s="223"/>
      <c r="X14" s="223" t="s">
        <v>131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132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33.75" outlineLevel="1" x14ac:dyDescent="0.2">
      <c r="A15" s="221"/>
      <c r="B15" s="222"/>
      <c r="C15" s="253" t="s">
        <v>133</v>
      </c>
      <c r="D15" s="247"/>
      <c r="E15" s="247"/>
      <c r="F15" s="247"/>
      <c r="G15" s="247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134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46" t="str">
        <f>C15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4" t="s">
        <v>141</v>
      </c>
      <c r="D16" s="224"/>
      <c r="E16" s="225">
        <v>542.41045999999994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136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39">
        <v>3</v>
      </c>
      <c r="B17" s="240" t="s">
        <v>142</v>
      </c>
      <c r="C17" s="252" t="s">
        <v>143</v>
      </c>
      <c r="D17" s="241" t="s">
        <v>127</v>
      </c>
      <c r="E17" s="242">
        <v>10.5975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4" t="s">
        <v>128</v>
      </c>
      <c r="S17" s="244" t="s">
        <v>129</v>
      </c>
      <c r="T17" s="245" t="s">
        <v>130</v>
      </c>
      <c r="U17" s="223">
        <v>3.1309999999999998</v>
      </c>
      <c r="V17" s="223">
        <f>ROUND(E17*U17,2)</f>
        <v>33.18</v>
      </c>
      <c r="W17" s="223"/>
      <c r="X17" s="223" t="s">
        <v>131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132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33.75" outlineLevel="1" x14ac:dyDescent="0.2">
      <c r="A18" s="221"/>
      <c r="B18" s="222"/>
      <c r="C18" s="253" t="s">
        <v>144</v>
      </c>
      <c r="D18" s="247"/>
      <c r="E18" s="247"/>
      <c r="F18" s="247"/>
      <c r="G18" s="247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134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6" t="str">
        <f>C18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4" t="s">
        <v>145</v>
      </c>
      <c r="D19" s="224"/>
      <c r="E19" s="225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136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4" t="s">
        <v>146</v>
      </c>
      <c r="D20" s="224"/>
      <c r="E20" s="225">
        <v>4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136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4" t="s">
        <v>147</v>
      </c>
      <c r="D21" s="224"/>
      <c r="E21" s="225">
        <v>2.56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136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4" t="s">
        <v>148</v>
      </c>
      <c r="D22" s="224"/>
      <c r="E22" s="225">
        <v>4.0374999999999996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136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9">
        <v>4</v>
      </c>
      <c r="B23" s="240" t="s">
        <v>149</v>
      </c>
      <c r="C23" s="252" t="s">
        <v>150</v>
      </c>
      <c r="D23" s="241" t="s">
        <v>127</v>
      </c>
      <c r="E23" s="242">
        <v>3.1792500000000001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4" t="s">
        <v>128</v>
      </c>
      <c r="S23" s="244" t="s">
        <v>129</v>
      </c>
      <c r="T23" s="245" t="s">
        <v>130</v>
      </c>
      <c r="U23" s="223">
        <v>0.47399999999999998</v>
      </c>
      <c r="V23" s="223">
        <f>ROUND(E23*U23,2)</f>
        <v>1.51</v>
      </c>
      <c r="W23" s="223"/>
      <c r="X23" s="223" t="s">
        <v>131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132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21"/>
      <c r="B24" s="222"/>
      <c r="C24" s="253" t="s">
        <v>144</v>
      </c>
      <c r="D24" s="247"/>
      <c r="E24" s="247"/>
      <c r="F24" s="247"/>
      <c r="G24" s="247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134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6" t="str">
        <f>C24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4" t="s">
        <v>151</v>
      </c>
      <c r="D25" s="224"/>
      <c r="E25" s="225">
        <v>3.1792500000000001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136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39">
        <v>5</v>
      </c>
      <c r="B26" s="240" t="s">
        <v>152</v>
      </c>
      <c r="C26" s="252" t="s">
        <v>153</v>
      </c>
      <c r="D26" s="241" t="s">
        <v>154</v>
      </c>
      <c r="E26" s="242">
        <v>25.11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4">
        <v>9.8999999999999999E-4</v>
      </c>
      <c r="O26" s="244">
        <f>ROUND(E26*N26,2)</f>
        <v>0.02</v>
      </c>
      <c r="P26" s="244">
        <v>0</v>
      </c>
      <c r="Q26" s="244">
        <f>ROUND(E26*P26,2)</f>
        <v>0</v>
      </c>
      <c r="R26" s="244" t="s">
        <v>128</v>
      </c>
      <c r="S26" s="244" t="s">
        <v>129</v>
      </c>
      <c r="T26" s="245" t="s">
        <v>130</v>
      </c>
      <c r="U26" s="223">
        <v>0.23599999999999999</v>
      </c>
      <c r="V26" s="223">
        <f>ROUND(E26*U26,2)</f>
        <v>5.93</v>
      </c>
      <c r="W26" s="223"/>
      <c r="X26" s="223" t="s">
        <v>131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132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3" t="s">
        <v>155</v>
      </c>
      <c r="D27" s="247"/>
      <c r="E27" s="247"/>
      <c r="F27" s="247"/>
      <c r="G27" s="247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134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4" t="s">
        <v>145</v>
      </c>
      <c r="D28" s="224"/>
      <c r="E28" s="225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136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4" t="s">
        <v>156</v>
      </c>
      <c r="D29" s="224"/>
      <c r="E29" s="225">
        <v>8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136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4" t="s">
        <v>157</v>
      </c>
      <c r="D30" s="224"/>
      <c r="E30" s="225">
        <v>6.4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136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54" t="s">
        <v>158</v>
      </c>
      <c r="D31" s="224"/>
      <c r="E31" s="225">
        <v>10.71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136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9">
        <v>6</v>
      </c>
      <c r="B32" s="240" t="s">
        <v>159</v>
      </c>
      <c r="C32" s="252" t="s">
        <v>160</v>
      </c>
      <c r="D32" s="241" t="s">
        <v>154</v>
      </c>
      <c r="E32" s="242">
        <v>25.11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4" t="s">
        <v>128</v>
      </c>
      <c r="S32" s="244" t="s">
        <v>129</v>
      </c>
      <c r="T32" s="245" t="s">
        <v>130</v>
      </c>
      <c r="U32" s="223">
        <v>7.0000000000000007E-2</v>
      </c>
      <c r="V32" s="223">
        <f>ROUND(E32*U32,2)</f>
        <v>1.76</v>
      </c>
      <c r="W32" s="223"/>
      <c r="X32" s="223" t="s">
        <v>131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132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3" t="s">
        <v>161</v>
      </c>
      <c r="D33" s="247"/>
      <c r="E33" s="247"/>
      <c r="F33" s="247"/>
      <c r="G33" s="247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134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4" t="s">
        <v>162</v>
      </c>
      <c r="D34" s="224"/>
      <c r="E34" s="225">
        <v>25.11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136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9">
        <v>7</v>
      </c>
      <c r="B35" s="240" t="s">
        <v>163</v>
      </c>
      <c r="C35" s="252" t="s">
        <v>164</v>
      </c>
      <c r="D35" s="241" t="s">
        <v>127</v>
      </c>
      <c r="E35" s="242">
        <v>10.5975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4" t="s">
        <v>128</v>
      </c>
      <c r="S35" s="244" t="s">
        <v>129</v>
      </c>
      <c r="T35" s="245" t="s">
        <v>130</v>
      </c>
      <c r="U35" s="223">
        <v>0.34499999999999997</v>
      </c>
      <c r="V35" s="223">
        <f>ROUND(E35*U35,2)</f>
        <v>3.66</v>
      </c>
      <c r="W35" s="223"/>
      <c r="X35" s="223" t="s">
        <v>131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132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3" t="s">
        <v>165</v>
      </c>
      <c r="D36" s="247"/>
      <c r="E36" s="247"/>
      <c r="F36" s="247"/>
      <c r="G36" s="247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134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46" t="str">
        <f>C36</f>
        <v>bez naložení do dopravní nádoby, ale s vyprázdněním dopravní nádoby na hromadu nebo na dopravní prostředek,</v>
      </c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4" t="s">
        <v>166</v>
      </c>
      <c r="D37" s="224"/>
      <c r="E37" s="225">
        <v>10.5975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136</v>
      </c>
      <c r="AH37" s="214">
        <v>5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9">
        <v>8</v>
      </c>
      <c r="B38" s="240" t="s">
        <v>167</v>
      </c>
      <c r="C38" s="252" t="s">
        <v>168</v>
      </c>
      <c r="D38" s="241" t="s">
        <v>127</v>
      </c>
      <c r="E38" s="242">
        <v>1808.8313499999999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4" t="s">
        <v>128</v>
      </c>
      <c r="S38" s="244" t="s">
        <v>129</v>
      </c>
      <c r="T38" s="245" t="s">
        <v>130</v>
      </c>
      <c r="U38" s="223">
        <v>1.0999999999999999E-2</v>
      </c>
      <c r="V38" s="223">
        <f>ROUND(E38*U38,2)</f>
        <v>19.899999999999999</v>
      </c>
      <c r="W38" s="223"/>
      <c r="X38" s="223" t="s">
        <v>131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132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3" t="s">
        <v>169</v>
      </c>
      <c r="D39" s="247"/>
      <c r="E39" s="247"/>
      <c r="F39" s="247"/>
      <c r="G39" s="247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134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4" t="s">
        <v>170</v>
      </c>
      <c r="D40" s="224"/>
      <c r="E40" s="225">
        <v>1808.03485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136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4" t="s">
        <v>166</v>
      </c>
      <c r="D41" s="224"/>
      <c r="E41" s="225">
        <v>10.5975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136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4" t="s">
        <v>171</v>
      </c>
      <c r="D42" s="224"/>
      <c r="E42" s="225">
        <v>-9.8010000000000002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136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39">
        <v>9</v>
      </c>
      <c r="B43" s="240" t="s">
        <v>172</v>
      </c>
      <c r="C43" s="252" t="s">
        <v>173</v>
      </c>
      <c r="D43" s="241" t="s">
        <v>127</v>
      </c>
      <c r="E43" s="242">
        <v>41.9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4" t="s">
        <v>128</v>
      </c>
      <c r="S43" s="244" t="s">
        <v>129</v>
      </c>
      <c r="T43" s="245" t="s">
        <v>130</v>
      </c>
      <c r="U43" s="223">
        <v>0.05</v>
      </c>
      <c r="V43" s="223">
        <f>ROUND(E43*U43,2)</f>
        <v>2.1</v>
      </c>
      <c r="W43" s="223"/>
      <c r="X43" s="223" t="s">
        <v>131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132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53" t="s">
        <v>174</v>
      </c>
      <c r="D44" s="247"/>
      <c r="E44" s="247"/>
      <c r="F44" s="247"/>
      <c r="G44" s="247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134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4" t="s">
        <v>135</v>
      </c>
      <c r="D45" s="224"/>
      <c r="E45" s="225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136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4" t="s">
        <v>175</v>
      </c>
      <c r="D46" s="224"/>
      <c r="E46" s="225">
        <v>41.9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136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39">
        <v>10</v>
      </c>
      <c r="B47" s="240" t="s">
        <v>176</v>
      </c>
      <c r="C47" s="252" t="s">
        <v>177</v>
      </c>
      <c r="D47" s="241" t="s">
        <v>127</v>
      </c>
      <c r="E47" s="242">
        <v>409.56475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4" t="s">
        <v>128</v>
      </c>
      <c r="S47" s="244" t="s">
        <v>129</v>
      </c>
      <c r="T47" s="245" t="s">
        <v>130</v>
      </c>
      <c r="U47" s="223">
        <v>0.20200000000000001</v>
      </c>
      <c r="V47" s="223">
        <f>ROUND(E47*U47,2)</f>
        <v>82.73</v>
      </c>
      <c r="W47" s="223"/>
      <c r="X47" s="223" t="s">
        <v>131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132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3" t="s">
        <v>178</v>
      </c>
      <c r="D48" s="247"/>
      <c r="E48" s="247"/>
      <c r="F48" s="247"/>
      <c r="G48" s="247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134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5" t="s">
        <v>179</v>
      </c>
      <c r="D49" s="248"/>
      <c r="E49" s="248"/>
      <c r="F49" s="248"/>
      <c r="G49" s="248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180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4" t="s">
        <v>135</v>
      </c>
      <c r="D50" s="224"/>
      <c r="E50" s="225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136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4" t="s">
        <v>181</v>
      </c>
      <c r="D51" s="224"/>
      <c r="E51" s="225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136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4" t="s">
        <v>182</v>
      </c>
      <c r="D52" s="224"/>
      <c r="E52" s="225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136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4" t="s">
        <v>183</v>
      </c>
      <c r="D53" s="224"/>
      <c r="E53" s="225">
        <v>27.582100000000001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136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4" t="s">
        <v>184</v>
      </c>
      <c r="D54" s="224"/>
      <c r="E54" s="225">
        <v>8.8280499999999993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136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4" t="s">
        <v>185</v>
      </c>
      <c r="D55" s="224"/>
      <c r="E55" s="225">
        <v>28.537600000000001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136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4" t="s">
        <v>186</v>
      </c>
      <c r="D56" s="224"/>
      <c r="E56" s="225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136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4" t="s">
        <v>187</v>
      </c>
      <c r="D57" s="224"/>
      <c r="E57" s="225">
        <v>29.198399999999999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136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54" t="s">
        <v>188</v>
      </c>
      <c r="D58" s="224"/>
      <c r="E58" s="225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136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4" t="s">
        <v>145</v>
      </c>
      <c r="D59" s="224"/>
      <c r="E59" s="225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136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4" t="s">
        <v>189</v>
      </c>
      <c r="D60" s="224"/>
      <c r="E60" s="225">
        <v>8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136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4" t="s">
        <v>190</v>
      </c>
      <c r="D61" s="224"/>
      <c r="E61" s="225">
        <v>-3.92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136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4" t="s">
        <v>191</v>
      </c>
      <c r="D62" s="224"/>
      <c r="E62" s="225">
        <v>5.12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136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4" t="s">
        <v>192</v>
      </c>
      <c r="D63" s="224"/>
      <c r="E63" s="225">
        <v>-2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136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4" t="s">
        <v>148</v>
      </c>
      <c r="D64" s="224"/>
      <c r="E64" s="225">
        <v>4.0374999999999996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136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4" t="s">
        <v>193</v>
      </c>
      <c r="D65" s="224"/>
      <c r="E65" s="225">
        <v>-1.4365000000000001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136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4" t="s">
        <v>194</v>
      </c>
      <c r="D66" s="224"/>
      <c r="E66" s="225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136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4" t="s">
        <v>182</v>
      </c>
      <c r="D67" s="224"/>
      <c r="E67" s="225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136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4" t="s">
        <v>195</v>
      </c>
      <c r="D68" s="224"/>
      <c r="E68" s="225">
        <v>26.39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136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4" t="s">
        <v>196</v>
      </c>
      <c r="D69" s="224"/>
      <c r="E69" s="225">
        <v>46.103999999999999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136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4" t="s">
        <v>186</v>
      </c>
      <c r="D70" s="224"/>
      <c r="E70" s="225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136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4" t="s">
        <v>197</v>
      </c>
      <c r="D71" s="224"/>
      <c r="E71" s="225">
        <v>149.5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136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54" t="s">
        <v>198</v>
      </c>
      <c r="D72" s="224"/>
      <c r="E72" s="225">
        <v>62.9236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136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54" t="s">
        <v>135</v>
      </c>
      <c r="D73" s="224"/>
      <c r="E73" s="225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136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4" t="s">
        <v>199</v>
      </c>
      <c r="D74" s="224"/>
      <c r="E74" s="225">
        <v>20.7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136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9">
        <v>11</v>
      </c>
      <c r="B75" s="240" t="s">
        <v>200</v>
      </c>
      <c r="C75" s="252" t="s">
        <v>201</v>
      </c>
      <c r="D75" s="241" t="s">
        <v>127</v>
      </c>
      <c r="E75" s="242">
        <v>9.8010000000000002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4" t="s">
        <v>128</v>
      </c>
      <c r="S75" s="244" t="s">
        <v>129</v>
      </c>
      <c r="T75" s="245" t="s">
        <v>130</v>
      </c>
      <c r="U75" s="223">
        <v>0.997</v>
      </c>
      <c r="V75" s="223">
        <f>ROUND(E75*U75,2)</f>
        <v>9.77</v>
      </c>
      <c r="W75" s="223"/>
      <c r="X75" s="223" t="s">
        <v>131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132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21"/>
      <c r="B76" s="222"/>
      <c r="C76" s="253" t="s">
        <v>202</v>
      </c>
      <c r="D76" s="247"/>
      <c r="E76" s="247"/>
      <c r="F76" s="247"/>
      <c r="G76" s="247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134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46" t="str">
        <f>C76</f>
        <v>sypaninou z vhodných hornin tř. 1 - 4 nebo materiálem, uloženým ve vzdálenosti do 30 m od vnějšího kraje objektu, pro jakoukoliv míru zhutnění,</v>
      </c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4" t="s">
        <v>145</v>
      </c>
      <c r="D77" s="224"/>
      <c r="E77" s="225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136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4" t="s">
        <v>189</v>
      </c>
      <c r="D78" s="224"/>
      <c r="E78" s="225">
        <v>8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136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54" t="s">
        <v>190</v>
      </c>
      <c r="D79" s="224"/>
      <c r="E79" s="225">
        <v>-3.92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136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54" t="s">
        <v>191</v>
      </c>
      <c r="D80" s="224"/>
      <c r="E80" s="225">
        <v>5.12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136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4" t="s">
        <v>192</v>
      </c>
      <c r="D81" s="224"/>
      <c r="E81" s="225">
        <v>-2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136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4" t="s">
        <v>148</v>
      </c>
      <c r="D82" s="224"/>
      <c r="E82" s="225">
        <v>4.0374999999999996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136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4" t="s">
        <v>193</v>
      </c>
      <c r="D83" s="224"/>
      <c r="E83" s="225">
        <v>-1.4365000000000001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136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9">
        <v>12</v>
      </c>
      <c r="B84" s="240" t="s">
        <v>203</v>
      </c>
      <c r="C84" s="252" t="s">
        <v>204</v>
      </c>
      <c r="D84" s="241" t="s">
        <v>154</v>
      </c>
      <c r="E84" s="242">
        <v>1220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4" t="s">
        <v>128</v>
      </c>
      <c r="S84" s="244" t="s">
        <v>129</v>
      </c>
      <c r="T84" s="245" t="s">
        <v>130</v>
      </c>
      <c r="U84" s="223">
        <v>1.7999999999999999E-2</v>
      </c>
      <c r="V84" s="223">
        <f>ROUND(E84*U84,2)</f>
        <v>21.96</v>
      </c>
      <c r="W84" s="223"/>
      <c r="X84" s="223" t="s">
        <v>131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132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3" t="s">
        <v>205</v>
      </c>
      <c r="D85" s="247"/>
      <c r="E85" s="247"/>
      <c r="F85" s="247"/>
      <c r="G85" s="247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134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4" t="s">
        <v>135</v>
      </c>
      <c r="D86" s="224"/>
      <c r="E86" s="225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136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4" t="s">
        <v>206</v>
      </c>
      <c r="D87" s="224"/>
      <c r="E87" s="225">
        <v>1220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136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9">
        <v>13</v>
      </c>
      <c r="B88" s="240" t="s">
        <v>207</v>
      </c>
      <c r="C88" s="252" t="s">
        <v>208</v>
      </c>
      <c r="D88" s="241" t="s">
        <v>127</v>
      </c>
      <c r="E88" s="242">
        <v>1808.8313499999999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4" t="s">
        <v>128</v>
      </c>
      <c r="S88" s="244" t="s">
        <v>129</v>
      </c>
      <c r="T88" s="245" t="s">
        <v>130</v>
      </c>
      <c r="U88" s="223">
        <v>0</v>
      </c>
      <c r="V88" s="223">
        <f>ROUND(E88*U88,2)</f>
        <v>0</v>
      </c>
      <c r="W88" s="223"/>
      <c r="X88" s="223" t="s">
        <v>131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132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54" t="s">
        <v>209</v>
      </c>
      <c r="D89" s="224"/>
      <c r="E89" s="225">
        <v>1808.8313499999999</v>
      </c>
      <c r="F89" s="223"/>
      <c r="G89" s="223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136</v>
      </c>
      <c r="AH89" s="214">
        <v>5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9">
        <v>14</v>
      </c>
      <c r="B90" s="240" t="s">
        <v>210</v>
      </c>
      <c r="C90" s="252" t="s">
        <v>211</v>
      </c>
      <c r="D90" s="241" t="s">
        <v>212</v>
      </c>
      <c r="E90" s="242">
        <v>663.44147999999996</v>
      </c>
      <c r="F90" s="243"/>
      <c r="G90" s="244">
        <f>ROUND(E90*F90,2)</f>
        <v>0</v>
      </c>
      <c r="H90" s="243"/>
      <c r="I90" s="244">
        <f>ROUND(E90*H90,2)</f>
        <v>0</v>
      </c>
      <c r="J90" s="243"/>
      <c r="K90" s="244">
        <f>ROUND(E90*J90,2)</f>
        <v>0</v>
      </c>
      <c r="L90" s="244">
        <v>21</v>
      </c>
      <c r="M90" s="244">
        <f>G90*(1+L90/100)</f>
        <v>0</v>
      </c>
      <c r="N90" s="244">
        <v>1</v>
      </c>
      <c r="O90" s="244">
        <f>ROUND(E90*N90,2)</f>
        <v>663.44</v>
      </c>
      <c r="P90" s="244">
        <v>0</v>
      </c>
      <c r="Q90" s="244">
        <f>ROUND(E90*P90,2)</f>
        <v>0</v>
      </c>
      <c r="R90" s="244" t="s">
        <v>213</v>
      </c>
      <c r="S90" s="244" t="s">
        <v>129</v>
      </c>
      <c r="T90" s="245" t="s">
        <v>130</v>
      </c>
      <c r="U90" s="223">
        <v>0</v>
      </c>
      <c r="V90" s="223">
        <f>ROUND(E90*U90,2)</f>
        <v>0</v>
      </c>
      <c r="W90" s="223"/>
      <c r="X90" s="223" t="s">
        <v>214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215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4" t="s">
        <v>135</v>
      </c>
      <c r="D91" s="224"/>
      <c r="E91" s="225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136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4" t="s">
        <v>181</v>
      </c>
      <c r="D92" s="224"/>
      <c r="E92" s="225"/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136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4" t="s">
        <v>186</v>
      </c>
      <c r="D93" s="224"/>
      <c r="E93" s="225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136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4" t="s">
        <v>216</v>
      </c>
      <c r="D94" s="224"/>
      <c r="E94" s="225">
        <v>56.936880000000002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136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54" t="s">
        <v>194</v>
      </c>
      <c r="D95" s="224"/>
      <c r="E95" s="225"/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136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4" t="s">
        <v>186</v>
      </c>
      <c r="D96" s="224"/>
      <c r="E96" s="225"/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136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6" t="s">
        <v>217</v>
      </c>
      <c r="D97" s="226"/>
      <c r="E97" s="227"/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136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7" t="s">
        <v>218</v>
      </c>
      <c r="D98" s="226"/>
      <c r="E98" s="227">
        <v>149.5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136</v>
      </c>
      <c r="AH98" s="214">
        <v>2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7" t="s">
        <v>219</v>
      </c>
      <c r="D99" s="226"/>
      <c r="E99" s="227">
        <v>62.9236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136</v>
      </c>
      <c r="AH99" s="214">
        <v>2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8" t="s">
        <v>220</v>
      </c>
      <c r="D100" s="228"/>
      <c r="E100" s="229">
        <v>212.42359999999999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136</v>
      </c>
      <c r="AH100" s="214">
        <v>3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56" t="s">
        <v>221</v>
      </c>
      <c r="D101" s="226"/>
      <c r="E101" s="227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136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54" t="s">
        <v>222</v>
      </c>
      <c r="D102" s="224"/>
      <c r="E102" s="225">
        <v>414.22602000000001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136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4" t="s">
        <v>135</v>
      </c>
      <c r="D103" s="224"/>
      <c r="E103" s="225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136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4" t="s">
        <v>223</v>
      </c>
      <c r="D104" s="224"/>
      <c r="E104" s="225">
        <v>81.704999999999998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136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9" t="s">
        <v>224</v>
      </c>
      <c r="D105" s="230"/>
      <c r="E105" s="231">
        <v>110.57358000000001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136</v>
      </c>
      <c r="AH105" s="214">
        <v>4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9">
        <v>15</v>
      </c>
      <c r="B106" s="240" t="s">
        <v>225</v>
      </c>
      <c r="C106" s="252" t="s">
        <v>226</v>
      </c>
      <c r="D106" s="241" t="s">
        <v>212</v>
      </c>
      <c r="E106" s="242">
        <v>48.438000000000002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4">
        <v>1</v>
      </c>
      <c r="O106" s="244">
        <f>ROUND(E106*N106,2)</f>
        <v>48.44</v>
      </c>
      <c r="P106" s="244">
        <v>0</v>
      </c>
      <c r="Q106" s="244">
        <f>ROUND(E106*P106,2)</f>
        <v>0</v>
      </c>
      <c r="R106" s="244" t="s">
        <v>213</v>
      </c>
      <c r="S106" s="244" t="s">
        <v>129</v>
      </c>
      <c r="T106" s="245" t="s">
        <v>130</v>
      </c>
      <c r="U106" s="223">
        <v>0</v>
      </c>
      <c r="V106" s="223">
        <f>ROUND(E106*U106,2)</f>
        <v>0</v>
      </c>
      <c r="W106" s="223"/>
      <c r="X106" s="223" t="s">
        <v>214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215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54" t="s">
        <v>135</v>
      </c>
      <c r="D107" s="224"/>
      <c r="E107" s="225"/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136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54" t="s">
        <v>227</v>
      </c>
      <c r="D108" s="224"/>
      <c r="E108" s="225">
        <v>40.365000000000002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136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9" t="s">
        <v>224</v>
      </c>
      <c r="D109" s="230"/>
      <c r="E109" s="231">
        <v>8.0730000000000004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136</v>
      </c>
      <c r="AH109" s="214">
        <v>4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9">
        <v>16</v>
      </c>
      <c r="B110" s="240" t="s">
        <v>228</v>
      </c>
      <c r="C110" s="252" t="s">
        <v>229</v>
      </c>
      <c r="D110" s="241" t="s">
        <v>212</v>
      </c>
      <c r="E110" s="242">
        <v>321.61369999999999</v>
      </c>
      <c r="F110" s="243"/>
      <c r="G110" s="244">
        <f>ROUND(E110*F110,2)</f>
        <v>0</v>
      </c>
      <c r="H110" s="243"/>
      <c r="I110" s="244">
        <f>ROUND(E110*H110,2)</f>
        <v>0</v>
      </c>
      <c r="J110" s="243"/>
      <c r="K110" s="244">
        <f>ROUND(E110*J110,2)</f>
        <v>0</v>
      </c>
      <c r="L110" s="244">
        <v>21</v>
      </c>
      <c r="M110" s="244">
        <f>G110*(1+L110/100)</f>
        <v>0</v>
      </c>
      <c r="N110" s="244">
        <v>1</v>
      </c>
      <c r="O110" s="244">
        <f>ROUND(E110*N110,2)</f>
        <v>321.61</v>
      </c>
      <c r="P110" s="244">
        <v>0</v>
      </c>
      <c r="Q110" s="244">
        <f>ROUND(E110*P110,2)</f>
        <v>0</v>
      </c>
      <c r="R110" s="244" t="s">
        <v>213</v>
      </c>
      <c r="S110" s="244" t="s">
        <v>129</v>
      </c>
      <c r="T110" s="245" t="s">
        <v>130</v>
      </c>
      <c r="U110" s="223">
        <v>0</v>
      </c>
      <c r="V110" s="223">
        <f>ROUND(E110*U110,2)</f>
        <v>0</v>
      </c>
      <c r="W110" s="223"/>
      <c r="X110" s="223" t="s">
        <v>214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215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54" t="s">
        <v>135</v>
      </c>
      <c r="D111" s="224"/>
      <c r="E111" s="225"/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136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54" t="s">
        <v>181</v>
      </c>
      <c r="D112" s="224"/>
      <c r="E112" s="225"/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136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4" t="s">
        <v>182</v>
      </c>
      <c r="D113" s="224"/>
      <c r="E113" s="225"/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136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56" t="s">
        <v>217</v>
      </c>
      <c r="D114" s="226"/>
      <c r="E114" s="227"/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136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7" t="s">
        <v>230</v>
      </c>
      <c r="D115" s="226"/>
      <c r="E115" s="227">
        <v>27.582100000000001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136</v>
      </c>
      <c r="AH115" s="214">
        <v>2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57" t="s">
        <v>231</v>
      </c>
      <c r="D116" s="226"/>
      <c r="E116" s="227">
        <v>8.8280499999999993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136</v>
      </c>
      <c r="AH116" s="214">
        <v>2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7" t="s">
        <v>232</v>
      </c>
      <c r="D117" s="226"/>
      <c r="E117" s="227">
        <v>28.537600000000001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136</v>
      </c>
      <c r="AH117" s="214">
        <v>2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8" t="s">
        <v>220</v>
      </c>
      <c r="D118" s="228"/>
      <c r="E118" s="229">
        <v>64.947749999999999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136</v>
      </c>
      <c r="AH118" s="214">
        <v>3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6" t="s">
        <v>221</v>
      </c>
      <c r="D119" s="226"/>
      <c r="E119" s="227"/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136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4" t="s">
        <v>233</v>
      </c>
      <c r="D120" s="224"/>
      <c r="E120" s="225">
        <v>126.64811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136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4" t="s">
        <v>194</v>
      </c>
      <c r="D121" s="224"/>
      <c r="E121" s="225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136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4" t="s">
        <v>182</v>
      </c>
      <c r="D122" s="224"/>
      <c r="E122" s="225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136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6" t="s">
        <v>217</v>
      </c>
      <c r="D123" s="226"/>
      <c r="E123" s="227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136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57" t="s">
        <v>234</v>
      </c>
      <c r="D124" s="226"/>
      <c r="E124" s="227">
        <v>26.39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136</v>
      </c>
      <c r="AH124" s="214">
        <v>2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7" t="s">
        <v>235</v>
      </c>
      <c r="D125" s="226"/>
      <c r="E125" s="227">
        <v>46.103999999999999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136</v>
      </c>
      <c r="AH125" s="214">
        <v>2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8" t="s">
        <v>220</v>
      </c>
      <c r="D126" s="228"/>
      <c r="E126" s="229">
        <v>72.494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136</v>
      </c>
      <c r="AH126" s="214">
        <v>3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6" t="s">
        <v>221</v>
      </c>
      <c r="D127" s="226"/>
      <c r="E127" s="227"/>
      <c r="F127" s="223"/>
      <c r="G127" s="223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136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4" t="s">
        <v>236</v>
      </c>
      <c r="D128" s="224"/>
      <c r="E128" s="225">
        <v>141.36330000000001</v>
      </c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136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9" t="s">
        <v>224</v>
      </c>
      <c r="D129" s="230"/>
      <c r="E129" s="231">
        <v>53.60228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136</v>
      </c>
      <c r="AH129" s="214">
        <v>4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33" t="s">
        <v>123</v>
      </c>
      <c r="B130" s="234" t="s">
        <v>81</v>
      </c>
      <c r="C130" s="251" t="s">
        <v>82</v>
      </c>
      <c r="D130" s="235"/>
      <c r="E130" s="236"/>
      <c r="F130" s="237"/>
      <c r="G130" s="237">
        <f>SUMIF(AG131:AG229,"&lt;&gt;NOR",G131:G229)</f>
        <v>0</v>
      </c>
      <c r="H130" s="237"/>
      <c r="I130" s="237">
        <f>SUM(I131:I229)</f>
        <v>0</v>
      </c>
      <c r="J130" s="237"/>
      <c r="K130" s="237">
        <f>SUM(K131:K229)</f>
        <v>0</v>
      </c>
      <c r="L130" s="237"/>
      <c r="M130" s="237">
        <f>SUM(M131:M229)</f>
        <v>0</v>
      </c>
      <c r="N130" s="237"/>
      <c r="O130" s="237">
        <f>SUM(O131:O229)</f>
        <v>858.68</v>
      </c>
      <c r="P130" s="237"/>
      <c r="Q130" s="237">
        <f>SUM(Q131:Q229)</f>
        <v>0</v>
      </c>
      <c r="R130" s="237"/>
      <c r="S130" s="237"/>
      <c r="T130" s="238"/>
      <c r="U130" s="232"/>
      <c r="V130" s="232">
        <f>SUM(V131:V229)</f>
        <v>997.38</v>
      </c>
      <c r="W130" s="232"/>
      <c r="X130" s="232"/>
      <c r="AG130" t="s">
        <v>124</v>
      </c>
    </row>
    <row r="131" spans="1:60" outlineLevel="1" x14ac:dyDescent="0.2">
      <c r="A131" s="239">
        <v>17</v>
      </c>
      <c r="B131" s="240" t="s">
        <v>237</v>
      </c>
      <c r="C131" s="252" t="s">
        <v>238</v>
      </c>
      <c r="D131" s="241" t="s">
        <v>127</v>
      </c>
      <c r="E131" s="242">
        <v>167.988</v>
      </c>
      <c r="F131" s="243"/>
      <c r="G131" s="244">
        <f>ROUND(E131*F131,2)</f>
        <v>0</v>
      </c>
      <c r="H131" s="243"/>
      <c r="I131" s="244">
        <f>ROUND(E131*H131,2)</f>
        <v>0</v>
      </c>
      <c r="J131" s="243"/>
      <c r="K131" s="244">
        <f>ROUND(E131*J131,2)</f>
        <v>0</v>
      </c>
      <c r="L131" s="244">
        <v>21</v>
      </c>
      <c r="M131" s="244">
        <f>G131*(1+L131/100)</f>
        <v>0</v>
      </c>
      <c r="N131" s="244">
        <v>2.16</v>
      </c>
      <c r="O131" s="244">
        <f>ROUND(E131*N131,2)</f>
        <v>362.85</v>
      </c>
      <c r="P131" s="244">
        <v>0</v>
      </c>
      <c r="Q131" s="244">
        <f>ROUND(E131*P131,2)</f>
        <v>0</v>
      </c>
      <c r="R131" s="244" t="s">
        <v>239</v>
      </c>
      <c r="S131" s="244" t="s">
        <v>129</v>
      </c>
      <c r="T131" s="245" t="s">
        <v>130</v>
      </c>
      <c r="U131" s="223">
        <v>1.085</v>
      </c>
      <c r="V131" s="223">
        <f>ROUND(E131*U131,2)</f>
        <v>182.27</v>
      </c>
      <c r="W131" s="223"/>
      <c r="X131" s="223" t="s">
        <v>131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132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4" t="s">
        <v>135</v>
      </c>
      <c r="D132" s="224"/>
      <c r="E132" s="225"/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136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4" t="s">
        <v>240</v>
      </c>
      <c r="D133" s="224"/>
      <c r="E133" s="225">
        <v>172.2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136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4" t="s">
        <v>241</v>
      </c>
      <c r="D134" s="224"/>
      <c r="E134" s="225">
        <v>-3.24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136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4" t="s">
        <v>242</v>
      </c>
      <c r="D135" s="224"/>
      <c r="E135" s="225">
        <v>-0.97199999999999998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136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9">
        <v>18</v>
      </c>
      <c r="B136" s="240" t="s">
        <v>243</v>
      </c>
      <c r="C136" s="252" t="s">
        <v>244</v>
      </c>
      <c r="D136" s="241" t="s">
        <v>127</v>
      </c>
      <c r="E136" s="242">
        <v>4.7957000000000001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4">
        <v>2.1</v>
      </c>
      <c r="O136" s="244">
        <f>ROUND(E136*N136,2)</f>
        <v>10.07</v>
      </c>
      <c r="P136" s="244">
        <v>0</v>
      </c>
      <c r="Q136" s="244">
        <f>ROUND(E136*P136,2)</f>
        <v>0</v>
      </c>
      <c r="R136" s="244" t="s">
        <v>239</v>
      </c>
      <c r="S136" s="244" t="s">
        <v>129</v>
      </c>
      <c r="T136" s="245" t="s">
        <v>130</v>
      </c>
      <c r="U136" s="223">
        <v>0.96499999999999997</v>
      </c>
      <c r="V136" s="223">
        <f>ROUND(E136*U136,2)</f>
        <v>4.63</v>
      </c>
      <c r="W136" s="223"/>
      <c r="X136" s="223" t="s">
        <v>131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132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4" t="s">
        <v>135</v>
      </c>
      <c r="D137" s="224"/>
      <c r="E137" s="225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136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4" t="s">
        <v>181</v>
      </c>
      <c r="D138" s="224"/>
      <c r="E138" s="225"/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136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4" t="s">
        <v>245</v>
      </c>
      <c r="D139" s="224"/>
      <c r="E139" s="225">
        <v>4.7957000000000001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136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9">
        <v>19</v>
      </c>
      <c r="B140" s="240" t="s">
        <v>246</v>
      </c>
      <c r="C140" s="252" t="s">
        <v>247</v>
      </c>
      <c r="D140" s="241" t="s">
        <v>127</v>
      </c>
      <c r="E140" s="242">
        <v>22.5182</v>
      </c>
      <c r="F140" s="243"/>
      <c r="G140" s="244">
        <f>ROUND(E140*F140,2)</f>
        <v>0</v>
      </c>
      <c r="H140" s="243"/>
      <c r="I140" s="244">
        <f>ROUND(E140*H140,2)</f>
        <v>0</v>
      </c>
      <c r="J140" s="243"/>
      <c r="K140" s="244">
        <f>ROUND(E140*J140,2)</f>
        <v>0</v>
      </c>
      <c r="L140" s="244">
        <v>21</v>
      </c>
      <c r="M140" s="244">
        <f>G140*(1+L140/100)</f>
        <v>0</v>
      </c>
      <c r="N140" s="244">
        <v>2.5249999999999999</v>
      </c>
      <c r="O140" s="244">
        <f>ROUND(E140*N140,2)</f>
        <v>56.86</v>
      </c>
      <c r="P140" s="244">
        <v>0</v>
      </c>
      <c r="Q140" s="244">
        <f>ROUND(E140*P140,2)</f>
        <v>0</v>
      </c>
      <c r="R140" s="244" t="s">
        <v>248</v>
      </c>
      <c r="S140" s="244" t="s">
        <v>129</v>
      </c>
      <c r="T140" s="245" t="s">
        <v>130</v>
      </c>
      <c r="U140" s="223">
        <v>0.47699999999999998</v>
      </c>
      <c r="V140" s="223">
        <f>ROUND(E140*U140,2)</f>
        <v>10.74</v>
      </c>
      <c r="W140" s="223"/>
      <c r="X140" s="223" t="s">
        <v>131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132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53" t="s">
        <v>249</v>
      </c>
      <c r="D141" s="247"/>
      <c r="E141" s="247"/>
      <c r="F141" s="247"/>
      <c r="G141" s="247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134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54" t="s">
        <v>135</v>
      </c>
      <c r="D142" s="224"/>
      <c r="E142" s="225"/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136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4" t="s">
        <v>181</v>
      </c>
      <c r="D143" s="224"/>
      <c r="E143" s="225"/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136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4" t="s">
        <v>250</v>
      </c>
      <c r="D144" s="224"/>
      <c r="E144" s="225">
        <v>22.5182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136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9">
        <v>20</v>
      </c>
      <c r="B145" s="240" t="s">
        <v>251</v>
      </c>
      <c r="C145" s="252" t="s">
        <v>252</v>
      </c>
      <c r="D145" s="241" t="s">
        <v>127</v>
      </c>
      <c r="E145" s="242">
        <v>132.27887999999999</v>
      </c>
      <c r="F145" s="243"/>
      <c r="G145" s="244">
        <f>ROUND(E145*F145,2)</f>
        <v>0</v>
      </c>
      <c r="H145" s="243"/>
      <c r="I145" s="244">
        <f>ROUND(E145*H145,2)</f>
        <v>0</v>
      </c>
      <c r="J145" s="243"/>
      <c r="K145" s="244">
        <f>ROUND(E145*J145,2)</f>
        <v>0</v>
      </c>
      <c r="L145" s="244">
        <v>21</v>
      </c>
      <c r="M145" s="244">
        <f>G145*(1+L145/100)</f>
        <v>0</v>
      </c>
      <c r="N145" s="244">
        <v>2.5249999999999999</v>
      </c>
      <c r="O145" s="244">
        <f>ROUND(E145*N145,2)</f>
        <v>334</v>
      </c>
      <c r="P145" s="244">
        <v>0</v>
      </c>
      <c r="Q145" s="244">
        <f>ROUND(E145*P145,2)</f>
        <v>0</v>
      </c>
      <c r="R145" s="244" t="s">
        <v>248</v>
      </c>
      <c r="S145" s="244" t="s">
        <v>129</v>
      </c>
      <c r="T145" s="245" t="s">
        <v>130</v>
      </c>
      <c r="U145" s="223">
        <v>0.48</v>
      </c>
      <c r="V145" s="223">
        <f>ROUND(E145*U145,2)</f>
        <v>63.49</v>
      </c>
      <c r="W145" s="223"/>
      <c r="X145" s="223" t="s">
        <v>131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132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53" t="s">
        <v>253</v>
      </c>
      <c r="D146" s="247"/>
      <c r="E146" s="247"/>
      <c r="F146" s="247"/>
      <c r="G146" s="247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134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55" t="s">
        <v>254</v>
      </c>
      <c r="D147" s="248"/>
      <c r="E147" s="248"/>
      <c r="F147" s="248"/>
      <c r="G147" s="248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180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54" t="s">
        <v>135</v>
      </c>
      <c r="D148" s="224"/>
      <c r="E148" s="225"/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136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4" t="s">
        <v>181</v>
      </c>
      <c r="D149" s="224"/>
      <c r="E149" s="225"/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136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54" t="s">
        <v>255</v>
      </c>
      <c r="D150" s="224"/>
      <c r="E150" s="225">
        <v>26.678879999999999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136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54" t="s">
        <v>194</v>
      </c>
      <c r="D151" s="224"/>
      <c r="E151" s="225"/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136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21"/>
      <c r="B152" s="222"/>
      <c r="C152" s="254" t="s">
        <v>256</v>
      </c>
      <c r="D152" s="224"/>
      <c r="E152" s="225">
        <v>105.6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136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9">
        <v>21</v>
      </c>
      <c r="B153" s="240" t="s">
        <v>257</v>
      </c>
      <c r="C153" s="252" t="s">
        <v>258</v>
      </c>
      <c r="D153" s="241" t="s">
        <v>154</v>
      </c>
      <c r="E153" s="242">
        <v>149.66399999999999</v>
      </c>
      <c r="F153" s="243"/>
      <c r="G153" s="244">
        <f>ROUND(E153*F153,2)</f>
        <v>0</v>
      </c>
      <c r="H153" s="243"/>
      <c r="I153" s="244">
        <f>ROUND(E153*H153,2)</f>
        <v>0</v>
      </c>
      <c r="J153" s="243"/>
      <c r="K153" s="244">
        <f>ROUND(E153*J153,2)</f>
        <v>0</v>
      </c>
      <c r="L153" s="244">
        <v>21</v>
      </c>
      <c r="M153" s="244">
        <f>G153*(1+L153/100)</f>
        <v>0</v>
      </c>
      <c r="N153" s="244">
        <v>3.9199999999999999E-2</v>
      </c>
      <c r="O153" s="244">
        <f>ROUND(E153*N153,2)</f>
        <v>5.87</v>
      </c>
      <c r="P153" s="244">
        <v>0</v>
      </c>
      <c r="Q153" s="244">
        <f>ROUND(E153*P153,2)</f>
        <v>0</v>
      </c>
      <c r="R153" s="244" t="s">
        <v>248</v>
      </c>
      <c r="S153" s="244" t="s">
        <v>129</v>
      </c>
      <c r="T153" s="245" t="s">
        <v>130</v>
      </c>
      <c r="U153" s="223">
        <v>1.6</v>
      </c>
      <c r="V153" s="223">
        <f>ROUND(E153*U153,2)</f>
        <v>239.46</v>
      </c>
      <c r="W153" s="223"/>
      <c r="X153" s="223" t="s">
        <v>131</v>
      </c>
      <c r="Y153" s="214"/>
      <c r="Z153" s="214"/>
      <c r="AA153" s="214"/>
      <c r="AB153" s="214"/>
      <c r="AC153" s="214"/>
      <c r="AD153" s="214"/>
      <c r="AE153" s="214"/>
      <c r="AF153" s="214"/>
      <c r="AG153" s="214" t="s">
        <v>132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1" x14ac:dyDescent="0.2">
      <c r="A154" s="221"/>
      <c r="B154" s="222"/>
      <c r="C154" s="253" t="s">
        <v>259</v>
      </c>
      <c r="D154" s="247"/>
      <c r="E154" s="247"/>
      <c r="F154" s="247"/>
      <c r="G154" s="247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134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46" t="str">
        <f>C154</f>
        <v>svislé nebo šikmé (odkloněné) , půdorysně přímé nebo zalomené, stěn základových desek ve volných nebo zapažených jámách, rýhách, šachtách, včetně případných vzpěr,</v>
      </c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21"/>
      <c r="B155" s="222"/>
      <c r="C155" s="254" t="s">
        <v>135</v>
      </c>
      <c r="D155" s="224"/>
      <c r="E155" s="225"/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136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54" t="s">
        <v>181</v>
      </c>
      <c r="D156" s="224"/>
      <c r="E156" s="225"/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136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54" t="s">
        <v>260</v>
      </c>
      <c r="D157" s="224"/>
      <c r="E157" s="225">
        <v>3.44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136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21"/>
      <c r="B158" s="222"/>
      <c r="C158" s="254" t="s">
        <v>261</v>
      </c>
      <c r="D158" s="224"/>
      <c r="E158" s="225">
        <v>10.5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136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54" t="s">
        <v>262</v>
      </c>
      <c r="D159" s="224"/>
      <c r="E159" s="225">
        <v>11.532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136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54" t="s">
        <v>194</v>
      </c>
      <c r="D160" s="224"/>
      <c r="E160" s="225"/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136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54" t="s">
        <v>263</v>
      </c>
      <c r="D161" s="224"/>
      <c r="E161" s="225">
        <v>124.19199999999999</v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136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39">
        <v>22</v>
      </c>
      <c r="B162" s="240" t="s">
        <v>264</v>
      </c>
      <c r="C162" s="252" t="s">
        <v>265</v>
      </c>
      <c r="D162" s="241" t="s">
        <v>154</v>
      </c>
      <c r="E162" s="242">
        <v>149.66399999999999</v>
      </c>
      <c r="F162" s="243"/>
      <c r="G162" s="244">
        <f>ROUND(E162*F162,2)</f>
        <v>0</v>
      </c>
      <c r="H162" s="243"/>
      <c r="I162" s="244">
        <f>ROUND(E162*H162,2)</f>
        <v>0</v>
      </c>
      <c r="J162" s="243"/>
      <c r="K162" s="244">
        <f>ROUND(E162*J162,2)</f>
        <v>0</v>
      </c>
      <c r="L162" s="244">
        <v>21</v>
      </c>
      <c r="M162" s="244">
        <f>G162*(1+L162/100)</f>
        <v>0</v>
      </c>
      <c r="N162" s="244">
        <v>0</v>
      </c>
      <c r="O162" s="244">
        <f>ROUND(E162*N162,2)</f>
        <v>0</v>
      </c>
      <c r="P162" s="244">
        <v>0</v>
      </c>
      <c r="Q162" s="244">
        <f>ROUND(E162*P162,2)</f>
        <v>0</v>
      </c>
      <c r="R162" s="244" t="s">
        <v>248</v>
      </c>
      <c r="S162" s="244" t="s">
        <v>129</v>
      </c>
      <c r="T162" s="245" t="s">
        <v>130</v>
      </c>
      <c r="U162" s="223">
        <v>0.32</v>
      </c>
      <c r="V162" s="223">
        <f>ROUND(E162*U162,2)</f>
        <v>47.89</v>
      </c>
      <c r="W162" s="223"/>
      <c r="X162" s="223" t="s">
        <v>131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132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ht="22.5" outlineLevel="1" x14ac:dyDescent="0.2">
      <c r="A163" s="221"/>
      <c r="B163" s="222"/>
      <c r="C163" s="253" t="s">
        <v>259</v>
      </c>
      <c r="D163" s="247"/>
      <c r="E163" s="247"/>
      <c r="F163" s="247"/>
      <c r="G163" s="247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134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46" t="str">
        <f>C163</f>
        <v>svislé nebo šikmé (odkloněné) , půdorysně přímé nebo zalomené, stěn základových desek ve volných nebo zapažených jámách, rýhách, šachtách, včetně případných vzpěr,</v>
      </c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55" t="s">
        <v>266</v>
      </c>
      <c r="D164" s="248"/>
      <c r="E164" s="248"/>
      <c r="F164" s="248"/>
      <c r="G164" s="248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180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54" t="s">
        <v>267</v>
      </c>
      <c r="D165" s="224"/>
      <c r="E165" s="225">
        <v>149.66399999999999</v>
      </c>
      <c r="F165" s="223"/>
      <c r="G165" s="223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136</v>
      </c>
      <c r="AH165" s="214">
        <v>5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9">
        <v>23</v>
      </c>
      <c r="B166" s="240" t="s">
        <v>268</v>
      </c>
      <c r="C166" s="252" t="s">
        <v>269</v>
      </c>
      <c r="D166" s="241" t="s">
        <v>212</v>
      </c>
      <c r="E166" s="242">
        <v>4.0038299999999998</v>
      </c>
      <c r="F166" s="243"/>
      <c r="G166" s="244">
        <f>ROUND(E166*F166,2)</f>
        <v>0</v>
      </c>
      <c r="H166" s="243"/>
      <c r="I166" s="244">
        <f>ROUND(E166*H166,2)</f>
        <v>0</v>
      </c>
      <c r="J166" s="243"/>
      <c r="K166" s="244">
        <f>ROUND(E166*J166,2)</f>
        <v>0</v>
      </c>
      <c r="L166" s="244">
        <v>21</v>
      </c>
      <c r="M166" s="244">
        <f>G166*(1+L166/100)</f>
        <v>0</v>
      </c>
      <c r="N166" s="244">
        <v>1.0217400000000001</v>
      </c>
      <c r="O166" s="244">
        <f>ROUND(E166*N166,2)</f>
        <v>4.09</v>
      </c>
      <c r="P166" s="244">
        <v>0</v>
      </c>
      <c r="Q166" s="244">
        <f>ROUND(E166*P166,2)</f>
        <v>0</v>
      </c>
      <c r="R166" s="244" t="s">
        <v>248</v>
      </c>
      <c r="S166" s="244" t="s">
        <v>129</v>
      </c>
      <c r="T166" s="245" t="s">
        <v>130</v>
      </c>
      <c r="U166" s="223">
        <v>23.530999999999999</v>
      </c>
      <c r="V166" s="223">
        <f>ROUND(E166*U166,2)</f>
        <v>94.21</v>
      </c>
      <c r="W166" s="223"/>
      <c r="X166" s="223" t="s">
        <v>131</v>
      </c>
      <c r="Y166" s="214"/>
      <c r="Z166" s="214"/>
      <c r="AA166" s="214"/>
      <c r="AB166" s="214"/>
      <c r="AC166" s="214"/>
      <c r="AD166" s="214"/>
      <c r="AE166" s="214"/>
      <c r="AF166" s="214"/>
      <c r="AG166" s="214" t="s">
        <v>132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53" t="s">
        <v>270</v>
      </c>
      <c r="D167" s="247"/>
      <c r="E167" s="247"/>
      <c r="F167" s="247"/>
      <c r="G167" s="247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134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21"/>
      <c r="B168" s="222"/>
      <c r="C168" s="254" t="s">
        <v>145</v>
      </c>
      <c r="D168" s="224"/>
      <c r="E168" s="225"/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136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54" t="s">
        <v>271</v>
      </c>
      <c r="D169" s="224"/>
      <c r="E169" s="225">
        <v>3.8131699999999999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136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56" t="s">
        <v>217</v>
      </c>
      <c r="D170" s="226"/>
      <c r="E170" s="227"/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136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57" t="s">
        <v>272</v>
      </c>
      <c r="D171" s="226"/>
      <c r="E171" s="227">
        <v>0.54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136</v>
      </c>
      <c r="AH171" s="214">
        <v>2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21"/>
      <c r="B172" s="222"/>
      <c r="C172" s="256" t="s">
        <v>221</v>
      </c>
      <c r="D172" s="226"/>
      <c r="E172" s="227"/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136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59" t="s">
        <v>273</v>
      </c>
      <c r="D173" s="230"/>
      <c r="E173" s="231">
        <v>0.19066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136</v>
      </c>
      <c r="AH173" s="214">
        <v>4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39">
        <v>24</v>
      </c>
      <c r="B174" s="240" t="s">
        <v>274</v>
      </c>
      <c r="C174" s="252" t="s">
        <v>275</v>
      </c>
      <c r="D174" s="241" t="s">
        <v>212</v>
      </c>
      <c r="E174" s="242">
        <v>3.81019</v>
      </c>
      <c r="F174" s="243"/>
      <c r="G174" s="244">
        <f>ROUND(E174*F174,2)</f>
        <v>0</v>
      </c>
      <c r="H174" s="243"/>
      <c r="I174" s="244">
        <f>ROUND(E174*H174,2)</f>
        <v>0</v>
      </c>
      <c r="J174" s="243"/>
      <c r="K174" s="244">
        <f>ROUND(E174*J174,2)</f>
        <v>0</v>
      </c>
      <c r="L174" s="244">
        <v>21</v>
      </c>
      <c r="M174" s="244">
        <f>G174*(1+L174/100)</f>
        <v>0</v>
      </c>
      <c r="N174" s="244">
        <v>1.0211600000000001</v>
      </c>
      <c r="O174" s="244">
        <f>ROUND(E174*N174,2)</f>
        <v>3.89</v>
      </c>
      <c r="P174" s="244">
        <v>0</v>
      </c>
      <c r="Q174" s="244">
        <f>ROUND(E174*P174,2)</f>
        <v>0</v>
      </c>
      <c r="R174" s="244" t="s">
        <v>248</v>
      </c>
      <c r="S174" s="244" t="s">
        <v>129</v>
      </c>
      <c r="T174" s="245" t="s">
        <v>130</v>
      </c>
      <c r="U174" s="223">
        <v>23.530999999999999</v>
      </c>
      <c r="V174" s="223">
        <f>ROUND(E174*U174,2)</f>
        <v>89.66</v>
      </c>
      <c r="W174" s="223"/>
      <c r="X174" s="223" t="s">
        <v>131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132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54" t="s">
        <v>276</v>
      </c>
      <c r="D175" s="224"/>
      <c r="E175" s="225"/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136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21"/>
      <c r="B176" s="222"/>
      <c r="C176" s="254" t="s">
        <v>277</v>
      </c>
      <c r="D176" s="224"/>
      <c r="E176" s="225">
        <v>3.6287500000000001</v>
      </c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136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59" t="s">
        <v>273</v>
      </c>
      <c r="D177" s="230"/>
      <c r="E177" s="231">
        <v>0.18143999999999999</v>
      </c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136</v>
      </c>
      <c r="AH177" s="214">
        <v>4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39">
        <v>25</v>
      </c>
      <c r="B178" s="240" t="s">
        <v>278</v>
      </c>
      <c r="C178" s="252" t="s">
        <v>279</v>
      </c>
      <c r="D178" s="241" t="s">
        <v>212</v>
      </c>
      <c r="E178" s="242">
        <v>2.7890000000000001</v>
      </c>
      <c r="F178" s="243"/>
      <c r="G178" s="244">
        <f>ROUND(E178*F178,2)</f>
        <v>0</v>
      </c>
      <c r="H178" s="243"/>
      <c r="I178" s="244">
        <f>ROUND(E178*H178,2)</f>
        <v>0</v>
      </c>
      <c r="J178" s="243"/>
      <c r="K178" s="244">
        <f>ROUND(E178*J178,2)</f>
        <v>0</v>
      </c>
      <c r="L178" s="244">
        <v>21</v>
      </c>
      <c r="M178" s="244">
        <f>G178*(1+L178/100)</f>
        <v>0</v>
      </c>
      <c r="N178" s="244">
        <v>1.04548</v>
      </c>
      <c r="O178" s="244">
        <f>ROUND(E178*N178,2)</f>
        <v>2.92</v>
      </c>
      <c r="P178" s="244">
        <v>0</v>
      </c>
      <c r="Q178" s="244">
        <f>ROUND(E178*P178,2)</f>
        <v>0</v>
      </c>
      <c r="R178" s="244" t="s">
        <v>248</v>
      </c>
      <c r="S178" s="244" t="s">
        <v>129</v>
      </c>
      <c r="T178" s="245" t="s">
        <v>130</v>
      </c>
      <c r="U178" s="223">
        <v>15.231</v>
      </c>
      <c r="V178" s="223">
        <f>ROUND(E178*U178,2)</f>
        <v>42.48</v>
      </c>
      <c r="W178" s="223"/>
      <c r="X178" s="223" t="s">
        <v>131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132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54" t="s">
        <v>276</v>
      </c>
      <c r="D179" s="224"/>
      <c r="E179" s="225"/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136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54" t="s">
        <v>280</v>
      </c>
      <c r="D180" s="224"/>
      <c r="E180" s="225">
        <v>2.7890000000000001</v>
      </c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136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9">
        <v>26</v>
      </c>
      <c r="B181" s="240" t="s">
        <v>281</v>
      </c>
      <c r="C181" s="252" t="s">
        <v>282</v>
      </c>
      <c r="D181" s="241" t="s">
        <v>127</v>
      </c>
      <c r="E181" s="242">
        <v>7.702</v>
      </c>
      <c r="F181" s="243"/>
      <c r="G181" s="244">
        <f>ROUND(E181*F181,2)</f>
        <v>0</v>
      </c>
      <c r="H181" s="243"/>
      <c r="I181" s="244">
        <f>ROUND(E181*H181,2)</f>
        <v>0</v>
      </c>
      <c r="J181" s="243"/>
      <c r="K181" s="244">
        <f>ROUND(E181*J181,2)</f>
        <v>0</v>
      </c>
      <c r="L181" s="244">
        <v>21</v>
      </c>
      <c r="M181" s="244">
        <f>G181*(1+L181/100)</f>
        <v>0</v>
      </c>
      <c r="N181" s="244">
        <v>2.5249999999999999</v>
      </c>
      <c r="O181" s="244">
        <f>ROUND(E181*N181,2)</f>
        <v>19.45</v>
      </c>
      <c r="P181" s="244">
        <v>0</v>
      </c>
      <c r="Q181" s="244">
        <f>ROUND(E181*P181,2)</f>
        <v>0</v>
      </c>
      <c r="R181" s="244" t="s">
        <v>248</v>
      </c>
      <c r="S181" s="244" t="s">
        <v>129</v>
      </c>
      <c r="T181" s="245" t="s">
        <v>130</v>
      </c>
      <c r="U181" s="223">
        <v>0.47699999999999998</v>
      </c>
      <c r="V181" s="223">
        <f>ROUND(E181*U181,2)</f>
        <v>3.67</v>
      </c>
      <c r="W181" s="223"/>
      <c r="X181" s="223" t="s">
        <v>131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132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60" t="s">
        <v>254</v>
      </c>
      <c r="D182" s="249"/>
      <c r="E182" s="249"/>
      <c r="F182" s="249"/>
      <c r="G182" s="249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180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21"/>
      <c r="B183" s="222"/>
      <c r="C183" s="254" t="s">
        <v>135</v>
      </c>
      <c r="D183" s="224"/>
      <c r="E183" s="225"/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136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54" t="s">
        <v>283</v>
      </c>
      <c r="D184" s="224"/>
      <c r="E184" s="225">
        <v>7.1820000000000004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136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54" t="s">
        <v>284</v>
      </c>
      <c r="D185" s="224"/>
      <c r="E185" s="225">
        <v>0.03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136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54" t="s">
        <v>276</v>
      </c>
      <c r="D186" s="224"/>
      <c r="E186" s="225"/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136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 x14ac:dyDescent="0.2">
      <c r="A187" s="221"/>
      <c r="B187" s="222"/>
      <c r="C187" s="254" t="s">
        <v>285</v>
      </c>
      <c r="D187" s="224"/>
      <c r="E187" s="225">
        <v>0.49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136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39">
        <v>27</v>
      </c>
      <c r="B188" s="240" t="s">
        <v>286</v>
      </c>
      <c r="C188" s="252" t="s">
        <v>287</v>
      </c>
      <c r="D188" s="241" t="s">
        <v>127</v>
      </c>
      <c r="E188" s="242">
        <v>20.806439999999998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4">
        <f>ROUND(E188*J188,2)</f>
        <v>0</v>
      </c>
      <c r="L188" s="244">
        <v>21</v>
      </c>
      <c r="M188" s="244">
        <f>G188*(1+L188/100)</f>
        <v>0</v>
      </c>
      <c r="N188" s="244">
        <v>2.5249999999999999</v>
      </c>
      <c r="O188" s="244">
        <f>ROUND(E188*N188,2)</f>
        <v>52.54</v>
      </c>
      <c r="P188" s="244">
        <v>0</v>
      </c>
      <c r="Q188" s="244">
        <f>ROUND(E188*P188,2)</f>
        <v>0</v>
      </c>
      <c r="R188" s="244" t="s">
        <v>248</v>
      </c>
      <c r="S188" s="244" t="s">
        <v>129</v>
      </c>
      <c r="T188" s="245" t="s">
        <v>130</v>
      </c>
      <c r="U188" s="223">
        <v>0.48</v>
      </c>
      <c r="V188" s="223">
        <f>ROUND(E188*U188,2)</f>
        <v>9.99</v>
      </c>
      <c r="W188" s="223"/>
      <c r="X188" s="223" t="s">
        <v>131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132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53" t="s">
        <v>253</v>
      </c>
      <c r="D189" s="247"/>
      <c r="E189" s="247"/>
      <c r="F189" s="247"/>
      <c r="G189" s="247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134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55" t="s">
        <v>254</v>
      </c>
      <c r="D190" s="248"/>
      <c r="E190" s="248"/>
      <c r="F190" s="248"/>
      <c r="G190" s="248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180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 x14ac:dyDescent="0.2">
      <c r="A191" s="221"/>
      <c r="B191" s="222"/>
      <c r="C191" s="254" t="s">
        <v>145</v>
      </c>
      <c r="D191" s="224"/>
      <c r="E191" s="225"/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136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54" t="s">
        <v>288</v>
      </c>
      <c r="D192" s="224"/>
      <c r="E192" s="225">
        <v>3.7240000000000002</v>
      </c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136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54" t="s">
        <v>289</v>
      </c>
      <c r="D193" s="224"/>
      <c r="E193" s="225">
        <v>1.8</v>
      </c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136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54" t="s">
        <v>290</v>
      </c>
      <c r="D194" s="224"/>
      <c r="E194" s="225">
        <v>1.3520000000000001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136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21"/>
      <c r="B195" s="222"/>
      <c r="C195" s="254" t="s">
        <v>276</v>
      </c>
      <c r="D195" s="224"/>
      <c r="E195" s="225"/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4"/>
      <c r="Z195" s="214"/>
      <c r="AA195" s="214"/>
      <c r="AB195" s="214"/>
      <c r="AC195" s="214"/>
      <c r="AD195" s="214"/>
      <c r="AE195" s="214"/>
      <c r="AF195" s="214"/>
      <c r="AG195" s="214" t="s">
        <v>136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54" t="s">
        <v>291</v>
      </c>
      <c r="D196" s="224"/>
      <c r="E196" s="225">
        <v>3.6547200000000002</v>
      </c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136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54" t="s">
        <v>292</v>
      </c>
      <c r="D197" s="224"/>
      <c r="E197" s="225">
        <v>4.7174399999999999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136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54" t="s">
        <v>293</v>
      </c>
      <c r="D198" s="224"/>
      <c r="E198" s="225">
        <v>3.1449600000000002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136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 x14ac:dyDescent="0.2">
      <c r="A199" s="221"/>
      <c r="B199" s="222"/>
      <c r="C199" s="254" t="s">
        <v>294</v>
      </c>
      <c r="D199" s="224"/>
      <c r="E199" s="225">
        <v>0.52415999999999996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136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21"/>
      <c r="B200" s="222"/>
      <c r="C200" s="254" t="s">
        <v>295</v>
      </c>
      <c r="D200" s="224"/>
      <c r="E200" s="225">
        <v>0.52415999999999996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136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54" t="s">
        <v>135</v>
      </c>
      <c r="D201" s="224"/>
      <c r="E201" s="225"/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136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54" t="s">
        <v>296</v>
      </c>
      <c r="D202" s="224"/>
      <c r="E202" s="225">
        <v>1.26</v>
      </c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136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54" t="s">
        <v>297</v>
      </c>
      <c r="D203" s="224"/>
      <c r="E203" s="225">
        <v>0.105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136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9">
        <v>28</v>
      </c>
      <c r="B204" s="240" t="s">
        <v>298</v>
      </c>
      <c r="C204" s="252" t="s">
        <v>299</v>
      </c>
      <c r="D204" s="241" t="s">
        <v>154</v>
      </c>
      <c r="E204" s="242">
        <v>149.6174</v>
      </c>
      <c r="F204" s="243"/>
      <c r="G204" s="244">
        <f>ROUND(E204*F204,2)</f>
        <v>0</v>
      </c>
      <c r="H204" s="243"/>
      <c r="I204" s="244">
        <f>ROUND(E204*H204,2)</f>
        <v>0</v>
      </c>
      <c r="J204" s="243"/>
      <c r="K204" s="244">
        <f>ROUND(E204*J204,2)</f>
        <v>0</v>
      </c>
      <c r="L204" s="244">
        <v>21</v>
      </c>
      <c r="M204" s="244">
        <f>G204*(1+L204/100)</f>
        <v>0</v>
      </c>
      <c r="N204" s="244">
        <v>3.9199999999999999E-2</v>
      </c>
      <c r="O204" s="244">
        <f>ROUND(E204*N204,2)</f>
        <v>5.87</v>
      </c>
      <c r="P204" s="244">
        <v>0</v>
      </c>
      <c r="Q204" s="244">
        <f>ROUND(E204*P204,2)</f>
        <v>0</v>
      </c>
      <c r="R204" s="244" t="s">
        <v>248</v>
      </c>
      <c r="S204" s="244" t="s">
        <v>129</v>
      </c>
      <c r="T204" s="245" t="s">
        <v>130</v>
      </c>
      <c r="U204" s="223">
        <v>1.05</v>
      </c>
      <c r="V204" s="223">
        <f>ROUND(E204*U204,2)</f>
        <v>157.1</v>
      </c>
      <c r="W204" s="223"/>
      <c r="X204" s="223" t="s">
        <v>131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132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22.5" outlineLevel="1" x14ac:dyDescent="0.2">
      <c r="A205" s="221"/>
      <c r="B205" s="222"/>
      <c r="C205" s="253" t="s">
        <v>300</v>
      </c>
      <c r="D205" s="247"/>
      <c r="E205" s="247"/>
      <c r="F205" s="247"/>
      <c r="G205" s="247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134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46" t="str">
        <f>C205</f>
        <v>bednění svislé nebo šikmé (odkloněné), půdorysně přímé nebo zalomené, stěn základových patek ve volných nebo zapažených jámách, rýhách, šachtách, včetně případných vzpěr,</v>
      </c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54" t="s">
        <v>145</v>
      </c>
      <c r="D206" s="224"/>
      <c r="E206" s="225"/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136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1" x14ac:dyDescent="0.2">
      <c r="A207" s="221"/>
      <c r="B207" s="222"/>
      <c r="C207" s="254" t="s">
        <v>301</v>
      </c>
      <c r="D207" s="224"/>
      <c r="E207" s="225">
        <v>10.64</v>
      </c>
      <c r="F207" s="223"/>
      <c r="G207" s="223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136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54" t="s">
        <v>302</v>
      </c>
      <c r="D208" s="224"/>
      <c r="E208" s="225">
        <v>7.2</v>
      </c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136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54" t="s">
        <v>303</v>
      </c>
      <c r="D209" s="224"/>
      <c r="E209" s="225">
        <v>6.24</v>
      </c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136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21"/>
      <c r="B210" s="222"/>
      <c r="C210" s="254" t="s">
        <v>276</v>
      </c>
      <c r="D210" s="224"/>
      <c r="E210" s="225"/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136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21"/>
      <c r="B211" s="222"/>
      <c r="C211" s="254" t="s">
        <v>304</v>
      </c>
      <c r="D211" s="224"/>
      <c r="E211" s="225">
        <v>8.1216000000000008</v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136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54" t="s">
        <v>305</v>
      </c>
      <c r="D212" s="224"/>
      <c r="E212" s="225">
        <v>2.76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136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54" t="s">
        <v>306</v>
      </c>
      <c r="D213" s="224"/>
      <c r="E213" s="225">
        <v>31.4496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136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54" t="s">
        <v>307</v>
      </c>
      <c r="D214" s="224"/>
      <c r="E214" s="225">
        <v>20.9664</v>
      </c>
      <c r="F214" s="223"/>
      <c r="G214" s="22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136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21"/>
      <c r="B215" s="222"/>
      <c r="C215" s="254" t="s">
        <v>308</v>
      </c>
      <c r="D215" s="224"/>
      <c r="E215" s="225">
        <v>3.4944000000000002</v>
      </c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136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 x14ac:dyDescent="0.2">
      <c r="A216" s="221"/>
      <c r="B216" s="222"/>
      <c r="C216" s="254" t="s">
        <v>309</v>
      </c>
      <c r="D216" s="224"/>
      <c r="E216" s="225">
        <v>3.4944000000000002</v>
      </c>
      <c r="F216" s="223"/>
      <c r="G216" s="22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136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54" t="s">
        <v>310</v>
      </c>
      <c r="D217" s="224"/>
      <c r="E217" s="225">
        <v>15</v>
      </c>
      <c r="F217" s="223"/>
      <c r="G217" s="223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136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54" t="s">
        <v>135</v>
      </c>
      <c r="D218" s="224"/>
      <c r="E218" s="225"/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136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54" t="s">
        <v>311</v>
      </c>
      <c r="D219" s="224"/>
      <c r="E219" s="225">
        <v>39.396000000000001</v>
      </c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136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21"/>
      <c r="B220" s="222"/>
      <c r="C220" s="254" t="s">
        <v>312</v>
      </c>
      <c r="D220" s="224"/>
      <c r="E220" s="225">
        <v>0.85499999999999998</v>
      </c>
      <c r="F220" s="223"/>
      <c r="G220" s="22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136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9">
        <v>29</v>
      </c>
      <c r="B221" s="240" t="s">
        <v>313</v>
      </c>
      <c r="C221" s="252" t="s">
        <v>314</v>
      </c>
      <c r="D221" s="241" t="s">
        <v>154</v>
      </c>
      <c r="E221" s="242">
        <v>149.6174</v>
      </c>
      <c r="F221" s="243"/>
      <c r="G221" s="244">
        <f>ROUND(E221*F221,2)</f>
        <v>0</v>
      </c>
      <c r="H221" s="243"/>
      <c r="I221" s="244">
        <f>ROUND(E221*H221,2)</f>
        <v>0</v>
      </c>
      <c r="J221" s="243"/>
      <c r="K221" s="244">
        <f>ROUND(E221*J221,2)</f>
        <v>0</v>
      </c>
      <c r="L221" s="244">
        <v>21</v>
      </c>
      <c r="M221" s="244">
        <f>G221*(1+L221/100)</f>
        <v>0</v>
      </c>
      <c r="N221" s="244">
        <v>0</v>
      </c>
      <c r="O221" s="244">
        <f>ROUND(E221*N221,2)</f>
        <v>0</v>
      </c>
      <c r="P221" s="244">
        <v>0</v>
      </c>
      <c r="Q221" s="244">
        <f>ROUND(E221*P221,2)</f>
        <v>0</v>
      </c>
      <c r="R221" s="244" t="s">
        <v>248</v>
      </c>
      <c r="S221" s="244" t="s">
        <v>129</v>
      </c>
      <c r="T221" s="245" t="s">
        <v>130</v>
      </c>
      <c r="U221" s="223">
        <v>0.32</v>
      </c>
      <c r="V221" s="223">
        <f>ROUND(E221*U221,2)</f>
        <v>47.88</v>
      </c>
      <c r="W221" s="223"/>
      <c r="X221" s="223" t="s">
        <v>131</v>
      </c>
      <c r="Y221" s="214"/>
      <c r="Z221" s="214"/>
      <c r="AA221" s="214"/>
      <c r="AB221" s="214"/>
      <c r="AC221" s="214"/>
      <c r="AD221" s="214"/>
      <c r="AE221" s="214"/>
      <c r="AF221" s="214"/>
      <c r="AG221" s="214" t="s">
        <v>132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ht="22.5" outlineLevel="1" x14ac:dyDescent="0.2">
      <c r="A222" s="221"/>
      <c r="B222" s="222"/>
      <c r="C222" s="253" t="s">
        <v>300</v>
      </c>
      <c r="D222" s="247"/>
      <c r="E222" s="247"/>
      <c r="F222" s="247"/>
      <c r="G222" s="247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134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46" t="str">
        <f>C222</f>
        <v>bednění svislé nebo šikmé (odkloněné), půdorysně přímé nebo zalomené, stěn základových patek ve volných nebo zapažených jámách, rýhách, šachtách, včetně případných vzpěr,</v>
      </c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21"/>
      <c r="B223" s="222"/>
      <c r="C223" s="255" t="s">
        <v>315</v>
      </c>
      <c r="D223" s="248"/>
      <c r="E223" s="248"/>
      <c r="F223" s="248"/>
      <c r="G223" s="248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180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54" t="s">
        <v>316</v>
      </c>
      <c r="D224" s="224"/>
      <c r="E224" s="225">
        <v>149.6174</v>
      </c>
      <c r="F224" s="223"/>
      <c r="G224" s="22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136</v>
      </c>
      <c r="AH224" s="214">
        <v>5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ht="22.5" outlineLevel="1" x14ac:dyDescent="0.2">
      <c r="A225" s="239">
        <v>30</v>
      </c>
      <c r="B225" s="240" t="s">
        <v>317</v>
      </c>
      <c r="C225" s="252" t="s">
        <v>318</v>
      </c>
      <c r="D225" s="241" t="s">
        <v>212</v>
      </c>
      <c r="E225" s="242">
        <v>0.25679999999999997</v>
      </c>
      <c r="F225" s="243"/>
      <c r="G225" s="244">
        <f>ROUND(E225*F225,2)</f>
        <v>0</v>
      </c>
      <c r="H225" s="243"/>
      <c r="I225" s="244">
        <f>ROUND(E225*H225,2)</f>
        <v>0</v>
      </c>
      <c r="J225" s="243"/>
      <c r="K225" s="244">
        <f>ROUND(E225*J225,2)</f>
        <v>0</v>
      </c>
      <c r="L225" s="244">
        <v>21</v>
      </c>
      <c r="M225" s="244">
        <f>G225*(1+L225/100)</f>
        <v>0</v>
      </c>
      <c r="N225" s="244">
        <v>1.04548</v>
      </c>
      <c r="O225" s="244">
        <f>ROUND(E225*N225,2)</f>
        <v>0.27</v>
      </c>
      <c r="P225" s="244">
        <v>0</v>
      </c>
      <c r="Q225" s="244">
        <f>ROUND(E225*P225,2)</f>
        <v>0</v>
      </c>
      <c r="R225" s="244" t="s">
        <v>248</v>
      </c>
      <c r="S225" s="244" t="s">
        <v>129</v>
      </c>
      <c r="T225" s="245" t="s">
        <v>130</v>
      </c>
      <c r="U225" s="223">
        <v>15.231</v>
      </c>
      <c r="V225" s="223">
        <f>ROUND(E225*U225,2)</f>
        <v>3.91</v>
      </c>
      <c r="W225" s="223"/>
      <c r="X225" s="223" t="s">
        <v>131</v>
      </c>
      <c r="Y225" s="214"/>
      <c r="Z225" s="214"/>
      <c r="AA225" s="214"/>
      <c r="AB225" s="214"/>
      <c r="AC225" s="214"/>
      <c r="AD225" s="214"/>
      <c r="AE225" s="214"/>
      <c r="AF225" s="214"/>
      <c r="AG225" s="214" t="s">
        <v>132</v>
      </c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53" t="s">
        <v>270</v>
      </c>
      <c r="D226" s="247"/>
      <c r="E226" s="247"/>
      <c r="F226" s="247"/>
      <c r="G226" s="247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134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21"/>
      <c r="B227" s="222"/>
      <c r="C227" s="254" t="s">
        <v>145</v>
      </c>
      <c r="D227" s="224"/>
      <c r="E227" s="225"/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4"/>
      <c r="Z227" s="214"/>
      <c r="AA227" s="214"/>
      <c r="AB227" s="214"/>
      <c r="AC227" s="214"/>
      <c r="AD227" s="214"/>
      <c r="AE227" s="214"/>
      <c r="AF227" s="214"/>
      <c r="AG227" s="214" t="s">
        <v>136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54" t="s">
        <v>319</v>
      </c>
      <c r="D228" s="224"/>
      <c r="E228" s="225">
        <v>0.214</v>
      </c>
      <c r="F228" s="223"/>
      <c r="G228" s="223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136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59" t="s">
        <v>224</v>
      </c>
      <c r="D229" s="230"/>
      <c r="E229" s="231">
        <v>4.2799999999999998E-2</v>
      </c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136</v>
      </c>
      <c r="AH229" s="214">
        <v>4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x14ac:dyDescent="0.2">
      <c r="A230" s="233" t="s">
        <v>123</v>
      </c>
      <c r="B230" s="234" t="s">
        <v>83</v>
      </c>
      <c r="C230" s="251" t="s">
        <v>84</v>
      </c>
      <c r="D230" s="235"/>
      <c r="E230" s="236"/>
      <c r="F230" s="237"/>
      <c r="G230" s="237">
        <f>SUMIF(AG231:AG341,"&lt;&gt;NOR",G231:G341)</f>
        <v>0</v>
      </c>
      <c r="H230" s="237"/>
      <c r="I230" s="237">
        <f>SUM(I231:I341)</f>
        <v>0</v>
      </c>
      <c r="J230" s="237"/>
      <c r="K230" s="237">
        <f>SUM(K231:K341)</f>
        <v>0</v>
      </c>
      <c r="L230" s="237"/>
      <c r="M230" s="237">
        <f>SUM(M231:M341)</f>
        <v>0</v>
      </c>
      <c r="N230" s="237"/>
      <c r="O230" s="237">
        <f>SUM(O231:O341)</f>
        <v>328.84999999999997</v>
      </c>
      <c r="P230" s="237"/>
      <c r="Q230" s="237">
        <f>SUM(Q231:Q341)</f>
        <v>0</v>
      </c>
      <c r="R230" s="237"/>
      <c r="S230" s="237"/>
      <c r="T230" s="238"/>
      <c r="U230" s="232"/>
      <c r="V230" s="232">
        <f>SUM(V231:V341)</f>
        <v>524.54999999999995</v>
      </c>
      <c r="W230" s="232"/>
      <c r="X230" s="232"/>
      <c r="AG230" t="s">
        <v>124</v>
      </c>
    </row>
    <row r="231" spans="1:60" outlineLevel="1" x14ac:dyDescent="0.2">
      <c r="A231" s="239">
        <v>31</v>
      </c>
      <c r="B231" s="240" t="s">
        <v>320</v>
      </c>
      <c r="C231" s="252" t="s">
        <v>321</v>
      </c>
      <c r="D231" s="241" t="s">
        <v>127</v>
      </c>
      <c r="E231" s="242">
        <v>123.74378</v>
      </c>
      <c r="F231" s="243"/>
      <c r="G231" s="244">
        <f>ROUND(E231*F231,2)</f>
        <v>0</v>
      </c>
      <c r="H231" s="243"/>
      <c r="I231" s="244">
        <f>ROUND(E231*H231,2)</f>
        <v>0</v>
      </c>
      <c r="J231" s="243"/>
      <c r="K231" s="244">
        <f>ROUND(E231*J231,2)</f>
        <v>0</v>
      </c>
      <c r="L231" s="244">
        <v>21</v>
      </c>
      <c r="M231" s="244">
        <f>G231*(1+L231/100)</f>
        <v>0</v>
      </c>
      <c r="N231" s="244">
        <v>2.5276700000000001</v>
      </c>
      <c r="O231" s="244">
        <f>ROUND(E231*N231,2)</f>
        <v>312.77999999999997</v>
      </c>
      <c r="P231" s="244">
        <v>0</v>
      </c>
      <c r="Q231" s="244">
        <f>ROUND(E231*P231,2)</f>
        <v>0</v>
      </c>
      <c r="R231" s="244" t="s">
        <v>248</v>
      </c>
      <c r="S231" s="244" t="s">
        <v>129</v>
      </c>
      <c r="T231" s="245" t="s">
        <v>130</v>
      </c>
      <c r="U231" s="223">
        <v>1.0900000000000001</v>
      </c>
      <c r="V231" s="223">
        <f>ROUND(E231*U231,2)</f>
        <v>134.88</v>
      </c>
      <c r="W231" s="223"/>
      <c r="X231" s="223" t="s">
        <v>131</v>
      </c>
      <c r="Y231" s="214"/>
      <c r="Z231" s="214"/>
      <c r="AA231" s="214"/>
      <c r="AB231" s="214"/>
      <c r="AC231" s="214"/>
      <c r="AD231" s="214"/>
      <c r="AE231" s="214"/>
      <c r="AF231" s="214"/>
      <c r="AG231" s="214" t="s">
        <v>132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ht="22.5" outlineLevel="1" x14ac:dyDescent="0.2">
      <c r="A232" s="221"/>
      <c r="B232" s="222"/>
      <c r="C232" s="253" t="s">
        <v>322</v>
      </c>
      <c r="D232" s="247"/>
      <c r="E232" s="247"/>
      <c r="F232" s="247"/>
      <c r="G232" s="247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134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46" t="str">
        <f>C232</f>
        <v>nosných, výplňových, obkladových, půdních, štítových, poprsních apod. (bez výztuže), s pomocným lešením o výšce podlahy do 1900 mm a pro zatížení 1,5 kPa,</v>
      </c>
      <c r="BB232" s="214"/>
      <c r="BC232" s="214"/>
      <c r="BD232" s="214"/>
      <c r="BE232" s="214"/>
      <c r="BF232" s="214"/>
      <c r="BG232" s="214"/>
      <c r="BH232" s="214"/>
    </row>
    <row r="233" spans="1:60" outlineLevel="1" x14ac:dyDescent="0.2">
      <c r="A233" s="221"/>
      <c r="B233" s="222"/>
      <c r="C233" s="255" t="s">
        <v>254</v>
      </c>
      <c r="D233" s="248"/>
      <c r="E233" s="248"/>
      <c r="F233" s="248"/>
      <c r="G233" s="248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4"/>
      <c r="Z233" s="214"/>
      <c r="AA233" s="214"/>
      <c r="AB233" s="214"/>
      <c r="AC233" s="214"/>
      <c r="AD233" s="214"/>
      <c r="AE233" s="214"/>
      <c r="AF233" s="214"/>
      <c r="AG233" s="214" t="s">
        <v>180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54" t="s">
        <v>135</v>
      </c>
      <c r="D234" s="224"/>
      <c r="E234" s="225"/>
      <c r="F234" s="223"/>
      <c r="G234" s="22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136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54" t="s">
        <v>181</v>
      </c>
      <c r="D235" s="224"/>
      <c r="E235" s="225"/>
      <c r="F235" s="223"/>
      <c r="G235" s="223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136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54" t="s">
        <v>323</v>
      </c>
      <c r="D236" s="224"/>
      <c r="E236" s="225">
        <v>2.8908</v>
      </c>
      <c r="F236" s="223"/>
      <c r="G236" s="223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136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21"/>
      <c r="B237" s="222"/>
      <c r="C237" s="254" t="s">
        <v>324</v>
      </c>
      <c r="D237" s="224"/>
      <c r="E237" s="225">
        <v>1.4176800000000001</v>
      </c>
      <c r="F237" s="223"/>
      <c r="G237" s="223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4"/>
      <c r="Z237" s="214"/>
      <c r="AA237" s="214"/>
      <c r="AB237" s="214"/>
      <c r="AC237" s="214"/>
      <c r="AD237" s="214"/>
      <c r="AE237" s="214"/>
      <c r="AF237" s="214"/>
      <c r="AG237" s="214" t="s">
        <v>136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1"/>
      <c r="B238" s="222"/>
      <c r="C238" s="254" t="s">
        <v>325</v>
      </c>
      <c r="D238" s="224"/>
      <c r="E238" s="225">
        <v>20.349799999999998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136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54" t="s">
        <v>276</v>
      </c>
      <c r="D239" s="224"/>
      <c r="E239" s="225"/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136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54" t="s">
        <v>326</v>
      </c>
      <c r="D240" s="224"/>
      <c r="E240" s="225">
        <v>9.7370000000000001</v>
      </c>
      <c r="F240" s="223"/>
      <c r="G240" s="22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136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54" t="s">
        <v>327</v>
      </c>
      <c r="D241" s="224"/>
      <c r="E241" s="225">
        <v>1.6078600000000001</v>
      </c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136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54" t="s">
        <v>328</v>
      </c>
      <c r="D242" s="224"/>
      <c r="E242" s="225">
        <v>6.2462400000000002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136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21"/>
      <c r="B243" s="222"/>
      <c r="C243" s="254" t="s">
        <v>329</v>
      </c>
      <c r="D243" s="224"/>
      <c r="E243" s="225">
        <v>3.4070399999999998</v>
      </c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136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1"/>
      <c r="B244" s="222"/>
      <c r="C244" s="254" t="s">
        <v>330</v>
      </c>
      <c r="D244" s="224"/>
      <c r="E244" s="225">
        <v>2.5583999999999998</v>
      </c>
      <c r="F244" s="223"/>
      <c r="G244" s="223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136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54" t="s">
        <v>331</v>
      </c>
      <c r="D245" s="224"/>
      <c r="E245" s="225">
        <v>2.41736</v>
      </c>
      <c r="F245" s="223"/>
      <c r="G245" s="223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136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54" t="s">
        <v>332</v>
      </c>
      <c r="D246" s="224"/>
      <c r="E246" s="225">
        <v>1.35792</v>
      </c>
      <c r="F246" s="223"/>
      <c r="G246" s="223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136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54" t="s">
        <v>333</v>
      </c>
      <c r="D247" s="224"/>
      <c r="E247" s="225">
        <v>4.2301500000000001</v>
      </c>
      <c r="F247" s="223"/>
      <c r="G247" s="223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136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21"/>
      <c r="B248" s="222"/>
      <c r="C248" s="254" t="s">
        <v>334</v>
      </c>
      <c r="D248" s="224"/>
      <c r="E248" s="225">
        <v>1.16046</v>
      </c>
      <c r="F248" s="223"/>
      <c r="G248" s="223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136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54" t="s">
        <v>335</v>
      </c>
      <c r="D249" s="224"/>
      <c r="E249" s="225">
        <v>2.214</v>
      </c>
      <c r="F249" s="223"/>
      <c r="G249" s="223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136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21"/>
      <c r="B250" s="222"/>
      <c r="C250" s="254" t="s">
        <v>336</v>
      </c>
      <c r="D250" s="224"/>
      <c r="E250" s="225">
        <v>5.15862</v>
      </c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136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54" t="s">
        <v>337</v>
      </c>
      <c r="D251" s="224"/>
      <c r="E251" s="225">
        <v>4.2065999999999999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136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21"/>
      <c r="B252" s="222"/>
      <c r="C252" s="254" t="s">
        <v>338</v>
      </c>
      <c r="D252" s="224"/>
      <c r="E252" s="225">
        <v>3.9655200000000002</v>
      </c>
      <c r="F252" s="223"/>
      <c r="G252" s="223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4"/>
      <c r="Z252" s="214"/>
      <c r="AA252" s="214"/>
      <c r="AB252" s="214"/>
      <c r="AC252" s="214"/>
      <c r="AD252" s="214"/>
      <c r="AE252" s="214"/>
      <c r="AF252" s="214"/>
      <c r="AG252" s="214" t="s">
        <v>136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54" t="s">
        <v>339</v>
      </c>
      <c r="D253" s="224"/>
      <c r="E253" s="225">
        <v>7.9818800000000003</v>
      </c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136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54" t="s">
        <v>340</v>
      </c>
      <c r="D254" s="224"/>
      <c r="E254" s="225">
        <v>4.5387000000000004</v>
      </c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136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21"/>
      <c r="B255" s="222"/>
      <c r="C255" s="254" t="s">
        <v>341</v>
      </c>
      <c r="D255" s="224"/>
      <c r="E255" s="225">
        <v>1.3605400000000001</v>
      </c>
      <c r="F255" s="223"/>
      <c r="G255" s="22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136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54" t="s">
        <v>342</v>
      </c>
      <c r="D256" s="224"/>
      <c r="E256" s="225">
        <v>0.78690000000000004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136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1"/>
      <c r="B257" s="222"/>
      <c r="C257" s="254" t="s">
        <v>343</v>
      </c>
      <c r="D257" s="224"/>
      <c r="E257" s="225">
        <v>5.4912000000000001</v>
      </c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136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21"/>
      <c r="B258" s="222"/>
      <c r="C258" s="254" t="s">
        <v>344</v>
      </c>
      <c r="D258" s="224"/>
      <c r="E258" s="225">
        <v>3.9615800000000001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136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54" t="s">
        <v>345</v>
      </c>
      <c r="D259" s="224"/>
      <c r="E259" s="225">
        <v>0.39032</v>
      </c>
      <c r="F259" s="223"/>
      <c r="G259" s="223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136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54" t="s">
        <v>346</v>
      </c>
      <c r="D260" s="224"/>
      <c r="E260" s="225">
        <v>0.22575000000000001</v>
      </c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136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54" t="s">
        <v>347</v>
      </c>
      <c r="D261" s="224"/>
      <c r="E261" s="225">
        <v>5.5759999999999996</v>
      </c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136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54" t="s">
        <v>348</v>
      </c>
      <c r="D262" s="224"/>
      <c r="E262" s="225">
        <v>0.60877000000000003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136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21"/>
      <c r="B263" s="222"/>
      <c r="C263" s="254" t="s">
        <v>349</v>
      </c>
      <c r="D263" s="224"/>
      <c r="E263" s="225">
        <v>1.7172400000000001</v>
      </c>
      <c r="F263" s="223"/>
      <c r="G263" s="223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136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54" t="s">
        <v>350</v>
      </c>
      <c r="D264" s="224"/>
      <c r="E264" s="225">
        <v>2.6633599999999999</v>
      </c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136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54" t="s">
        <v>351</v>
      </c>
      <c r="D265" s="224"/>
      <c r="E265" s="225">
        <v>6.1992000000000003</v>
      </c>
      <c r="F265" s="223"/>
      <c r="G265" s="223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136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54" t="s">
        <v>352</v>
      </c>
      <c r="D266" s="224"/>
      <c r="E266" s="225">
        <v>3.4243199999999998</v>
      </c>
      <c r="F266" s="223"/>
      <c r="G266" s="223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136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 x14ac:dyDescent="0.2">
      <c r="A267" s="221"/>
      <c r="B267" s="222"/>
      <c r="C267" s="259" t="s">
        <v>273</v>
      </c>
      <c r="D267" s="230"/>
      <c r="E267" s="231">
        <v>5.8925599999999996</v>
      </c>
      <c r="F267" s="223"/>
      <c r="G267" s="22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136</v>
      </c>
      <c r="AH267" s="214">
        <v>4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9">
        <v>32</v>
      </c>
      <c r="B268" s="240" t="s">
        <v>353</v>
      </c>
      <c r="C268" s="252" t="s">
        <v>354</v>
      </c>
      <c r="D268" s="241" t="s">
        <v>154</v>
      </c>
      <c r="E268" s="242">
        <v>14.0692</v>
      </c>
      <c r="F268" s="243"/>
      <c r="G268" s="244">
        <f>ROUND(E268*F268,2)</f>
        <v>0</v>
      </c>
      <c r="H268" s="243"/>
      <c r="I268" s="244">
        <f>ROUND(E268*H268,2)</f>
        <v>0</v>
      </c>
      <c r="J268" s="243"/>
      <c r="K268" s="244">
        <f>ROUND(E268*J268,2)</f>
        <v>0</v>
      </c>
      <c r="L268" s="244">
        <v>21</v>
      </c>
      <c r="M268" s="244">
        <f>G268*(1+L268/100)</f>
        <v>0</v>
      </c>
      <c r="N268" s="244">
        <v>3.5249999999999997E-2</v>
      </c>
      <c r="O268" s="244">
        <f>ROUND(E268*N268,2)</f>
        <v>0.5</v>
      </c>
      <c r="P268" s="244">
        <v>0</v>
      </c>
      <c r="Q268" s="244">
        <f>ROUND(E268*P268,2)</f>
        <v>0</v>
      </c>
      <c r="R268" s="244" t="s">
        <v>248</v>
      </c>
      <c r="S268" s="244" t="s">
        <v>129</v>
      </c>
      <c r="T268" s="245" t="s">
        <v>130</v>
      </c>
      <c r="U268" s="223">
        <v>0.74</v>
      </c>
      <c r="V268" s="223">
        <f>ROUND(E268*U268,2)</f>
        <v>10.41</v>
      </c>
      <c r="W268" s="223"/>
      <c r="X268" s="223" t="s">
        <v>131</v>
      </c>
      <c r="Y268" s="214"/>
      <c r="Z268" s="214"/>
      <c r="AA268" s="214"/>
      <c r="AB268" s="214"/>
      <c r="AC268" s="214"/>
      <c r="AD268" s="214"/>
      <c r="AE268" s="214"/>
      <c r="AF268" s="214"/>
      <c r="AG268" s="214" t="s">
        <v>132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ht="22.5" outlineLevel="1" x14ac:dyDescent="0.2">
      <c r="A269" s="221"/>
      <c r="B269" s="222"/>
      <c r="C269" s="253" t="s">
        <v>355</v>
      </c>
      <c r="D269" s="247"/>
      <c r="E269" s="247"/>
      <c r="F269" s="247"/>
      <c r="G269" s="247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134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46" t="str">
        <f>C269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1"/>
      <c r="B270" s="222"/>
      <c r="C270" s="254" t="s">
        <v>135</v>
      </c>
      <c r="D270" s="224"/>
      <c r="E270" s="225"/>
      <c r="F270" s="223"/>
      <c r="G270" s="223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136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21"/>
      <c r="B271" s="222"/>
      <c r="C271" s="254" t="s">
        <v>181</v>
      </c>
      <c r="D271" s="224"/>
      <c r="E271" s="225"/>
      <c r="F271" s="223"/>
      <c r="G271" s="223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136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4" t="s">
        <v>356</v>
      </c>
      <c r="D272" s="224"/>
      <c r="E272" s="225">
        <v>11.5632</v>
      </c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136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54" t="s">
        <v>357</v>
      </c>
      <c r="D273" s="224"/>
      <c r="E273" s="225">
        <v>2.5059999999999998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136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9">
        <v>33</v>
      </c>
      <c r="B274" s="240" t="s">
        <v>358</v>
      </c>
      <c r="C274" s="252" t="s">
        <v>359</v>
      </c>
      <c r="D274" s="241" t="s">
        <v>154</v>
      </c>
      <c r="E274" s="242">
        <v>14.0692</v>
      </c>
      <c r="F274" s="243"/>
      <c r="G274" s="244">
        <f>ROUND(E274*F274,2)</f>
        <v>0</v>
      </c>
      <c r="H274" s="243"/>
      <c r="I274" s="244">
        <f>ROUND(E274*H274,2)</f>
        <v>0</v>
      </c>
      <c r="J274" s="243"/>
      <c r="K274" s="244">
        <f>ROUND(E274*J274,2)</f>
        <v>0</v>
      </c>
      <c r="L274" s="244">
        <v>21</v>
      </c>
      <c r="M274" s="244">
        <f>G274*(1+L274/100)</f>
        <v>0</v>
      </c>
      <c r="N274" s="244">
        <v>0</v>
      </c>
      <c r="O274" s="244">
        <f>ROUND(E274*N274,2)</f>
        <v>0</v>
      </c>
      <c r="P274" s="244">
        <v>0</v>
      </c>
      <c r="Q274" s="244">
        <f>ROUND(E274*P274,2)</f>
        <v>0</v>
      </c>
      <c r="R274" s="244" t="s">
        <v>248</v>
      </c>
      <c r="S274" s="244" t="s">
        <v>129</v>
      </c>
      <c r="T274" s="245" t="s">
        <v>130</v>
      </c>
      <c r="U274" s="223">
        <v>0.35</v>
      </c>
      <c r="V274" s="223">
        <f>ROUND(E274*U274,2)</f>
        <v>4.92</v>
      </c>
      <c r="W274" s="223"/>
      <c r="X274" s="223" t="s">
        <v>131</v>
      </c>
      <c r="Y274" s="214"/>
      <c r="Z274" s="214"/>
      <c r="AA274" s="214"/>
      <c r="AB274" s="214"/>
      <c r="AC274" s="214"/>
      <c r="AD274" s="214"/>
      <c r="AE274" s="214"/>
      <c r="AF274" s="214"/>
      <c r="AG274" s="214" t="s">
        <v>132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ht="22.5" outlineLevel="1" x14ac:dyDescent="0.2">
      <c r="A275" s="221"/>
      <c r="B275" s="222"/>
      <c r="C275" s="253" t="s">
        <v>355</v>
      </c>
      <c r="D275" s="247"/>
      <c r="E275" s="247"/>
      <c r="F275" s="247"/>
      <c r="G275" s="247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134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46" t="str">
        <f>C275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54" t="s">
        <v>360</v>
      </c>
      <c r="D276" s="224"/>
      <c r="E276" s="225">
        <v>14.0692</v>
      </c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136</v>
      </c>
      <c r="AH276" s="214">
        <v>5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9">
        <v>34</v>
      </c>
      <c r="B277" s="240" t="s">
        <v>361</v>
      </c>
      <c r="C277" s="252" t="s">
        <v>362</v>
      </c>
      <c r="D277" s="241" t="s">
        <v>154</v>
      </c>
      <c r="E277" s="242">
        <v>345.54135000000002</v>
      </c>
      <c r="F277" s="243"/>
      <c r="G277" s="244">
        <f>ROUND(E277*F277,2)</f>
        <v>0</v>
      </c>
      <c r="H277" s="243"/>
      <c r="I277" s="244">
        <f>ROUND(E277*H277,2)</f>
        <v>0</v>
      </c>
      <c r="J277" s="243"/>
      <c r="K277" s="244">
        <f>ROUND(E277*J277,2)</f>
        <v>0</v>
      </c>
      <c r="L277" s="244">
        <v>21</v>
      </c>
      <c r="M277" s="244">
        <f>G277*(1+L277/100)</f>
        <v>0</v>
      </c>
      <c r="N277" s="244">
        <v>3.9309999999999998E-2</v>
      </c>
      <c r="O277" s="244">
        <f>ROUND(E277*N277,2)</f>
        <v>13.58</v>
      </c>
      <c r="P277" s="244">
        <v>0</v>
      </c>
      <c r="Q277" s="244">
        <f>ROUND(E277*P277,2)</f>
        <v>0</v>
      </c>
      <c r="R277" s="244" t="s">
        <v>248</v>
      </c>
      <c r="S277" s="244" t="s">
        <v>129</v>
      </c>
      <c r="T277" s="245" t="s">
        <v>130</v>
      </c>
      <c r="U277" s="223">
        <v>0.65</v>
      </c>
      <c r="V277" s="223">
        <f>ROUND(E277*U277,2)</f>
        <v>224.6</v>
      </c>
      <c r="W277" s="223"/>
      <c r="X277" s="223" t="s">
        <v>131</v>
      </c>
      <c r="Y277" s="214"/>
      <c r="Z277" s="214"/>
      <c r="AA277" s="214"/>
      <c r="AB277" s="214"/>
      <c r="AC277" s="214"/>
      <c r="AD277" s="214"/>
      <c r="AE277" s="214"/>
      <c r="AF277" s="214"/>
      <c r="AG277" s="214" t="s">
        <v>132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ht="22.5" outlineLevel="1" x14ac:dyDescent="0.2">
      <c r="A278" s="221"/>
      <c r="B278" s="222"/>
      <c r="C278" s="253" t="s">
        <v>355</v>
      </c>
      <c r="D278" s="247"/>
      <c r="E278" s="247"/>
      <c r="F278" s="247"/>
      <c r="G278" s="247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4"/>
      <c r="Z278" s="214"/>
      <c r="AA278" s="214"/>
      <c r="AB278" s="214"/>
      <c r="AC278" s="214"/>
      <c r="AD278" s="214"/>
      <c r="AE278" s="214"/>
      <c r="AF278" s="214"/>
      <c r="AG278" s="214" t="s">
        <v>134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46" t="str">
        <f>C278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21"/>
      <c r="B279" s="222"/>
      <c r="C279" s="254" t="s">
        <v>135</v>
      </c>
      <c r="D279" s="224"/>
      <c r="E279" s="225"/>
      <c r="F279" s="223"/>
      <c r="G279" s="223"/>
      <c r="H279" s="223"/>
      <c r="I279" s="223"/>
      <c r="J279" s="223"/>
      <c r="K279" s="223"/>
      <c r="L279" s="223"/>
      <c r="M279" s="223"/>
      <c r="N279" s="223"/>
      <c r="O279" s="223"/>
      <c r="P279" s="223"/>
      <c r="Q279" s="223"/>
      <c r="R279" s="223"/>
      <c r="S279" s="223"/>
      <c r="T279" s="223"/>
      <c r="U279" s="223"/>
      <c r="V279" s="223"/>
      <c r="W279" s="223"/>
      <c r="X279" s="223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136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54" t="s">
        <v>181</v>
      </c>
      <c r="D280" s="224"/>
      <c r="E280" s="225"/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136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54" t="s">
        <v>363</v>
      </c>
      <c r="D281" s="224"/>
      <c r="E281" s="225">
        <v>135.66532000000001</v>
      </c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136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21"/>
      <c r="B282" s="222"/>
      <c r="C282" s="254" t="s">
        <v>276</v>
      </c>
      <c r="D282" s="224"/>
      <c r="E282" s="225"/>
      <c r="F282" s="223"/>
      <c r="G282" s="223"/>
      <c r="H282" s="223"/>
      <c r="I282" s="223"/>
      <c r="J282" s="223"/>
      <c r="K282" s="223"/>
      <c r="L282" s="223"/>
      <c r="M282" s="223"/>
      <c r="N282" s="223"/>
      <c r="O282" s="223"/>
      <c r="P282" s="223"/>
      <c r="Q282" s="223"/>
      <c r="R282" s="223"/>
      <c r="S282" s="223"/>
      <c r="T282" s="223"/>
      <c r="U282" s="223"/>
      <c r="V282" s="223"/>
      <c r="W282" s="223"/>
      <c r="X282" s="223"/>
      <c r="Y282" s="214"/>
      <c r="Z282" s="214"/>
      <c r="AA282" s="214"/>
      <c r="AB282" s="214"/>
      <c r="AC282" s="214"/>
      <c r="AD282" s="214"/>
      <c r="AE282" s="214"/>
      <c r="AF282" s="214"/>
      <c r="AG282" s="214" t="s">
        <v>136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1"/>
      <c r="B283" s="222"/>
      <c r="C283" s="254" t="s">
        <v>364</v>
      </c>
      <c r="D283" s="224"/>
      <c r="E283" s="225">
        <v>18.2</v>
      </c>
      <c r="F283" s="223"/>
      <c r="G283" s="223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4"/>
      <c r="Z283" s="214"/>
      <c r="AA283" s="214"/>
      <c r="AB283" s="214"/>
      <c r="AC283" s="214"/>
      <c r="AD283" s="214"/>
      <c r="AE283" s="214"/>
      <c r="AF283" s="214"/>
      <c r="AG283" s="214" t="s">
        <v>136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21"/>
      <c r="B284" s="222"/>
      <c r="C284" s="254" t="s">
        <v>365</v>
      </c>
      <c r="D284" s="224"/>
      <c r="E284" s="225">
        <v>7.4783999999999997</v>
      </c>
      <c r="F284" s="223"/>
      <c r="G284" s="223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136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21"/>
      <c r="B285" s="222"/>
      <c r="C285" s="254" t="s">
        <v>366</v>
      </c>
      <c r="D285" s="224"/>
      <c r="E285" s="225">
        <v>11.3568</v>
      </c>
      <c r="F285" s="223"/>
      <c r="G285" s="223"/>
      <c r="H285" s="223"/>
      <c r="I285" s="223"/>
      <c r="J285" s="223"/>
      <c r="K285" s="223"/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14"/>
      <c r="Z285" s="214"/>
      <c r="AA285" s="214"/>
      <c r="AB285" s="214"/>
      <c r="AC285" s="214"/>
      <c r="AD285" s="214"/>
      <c r="AE285" s="214"/>
      <c r="AF285" s="214"/>
      <c r="AG285" s="214" t="s">
        <v>136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54" t="s">
        <v>367</v>
      </c>
      <c r="D286" s="224"/>
      <c r="E286" s="225">
        <v>11.3568</v>
      </c>
      <c r="F286" s="223"/>
      <c r="G286" s="22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136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1" x14ac:dyDescent="0.2">
      <c r="A287" s="221"/>
      <c r="B287" s="222"/>
      <c r="C287" s="254" t="s">
        <v>368</v>
      </c>
      <c r="D287" s="224"/>
      <c r="E287" s="225">
        <v>6.8224</v>
      </c>
      <c r="F287" s="223"/>
      <c r="G287" s="223"/>
      <c r="H287" s="223"/>
      <c r="I287" s="223"/>
      <c r="J287" s="223"/>
      <c r="K287" s="223"/>
      <c r="L287" s="223"/>
      <c r="M287" s="223"/>
      <c r="N287" s="223"/>
      <c r="O287" s="223"/>
      <c r="P287" s="223"/>
      <c r="Q287" s="223"/>
      <c r="R287" s="223"/>
      <c r="S287" s="223"/>
      <c r="T287" s="223"/>
      <c r="U287" s="223"/>
      <c r="V287" s="223"/>
      <c r="W287" s="223"/>
      <c r="X287" s="223"/>
      <c r="Y287" s="214"/>
      <c r="Z287" s="214"/>
      <c r="AA287" s="214"/>
      <c r="AB287" s="214"/>
      <c r="AC287" s="214"/>
      <c r="AD287" s="214"/>
      <c r="AE287" s="214"/>
      <c r="AF287" s="214"/>
      <c r="AG287" s="214" t="s">
        <v>136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 x14ac:dyDescent="0.2">
      <c r="A288" s="221"/>
      <c r="B288" s="222"/>
      <c r="C288" s="254" t="s">
        <v>369</v>
      </c>
      <c r="D288" s="224"/>
      <c r="E288" s="225">
        <v>0.49199999999999999</v>
      </c>
      <c r="F288" s="223"/>
      <c r="G288" s="223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136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54" t="s">
        <v>370</v>
      </c>
      <c r="D289" s="224"/>
      <c r="E289" s="225">
        <v>1.7580800000000001</v>
      </c>
      <c r="F289" s="223"/>
      <c r="G289" s="223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136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1"/>
      <c r="B290" s="222"/>
      <c r="C290" s="254" t="s">
        <v>371</v>
      </c>
      <c r="D290" s="224"/>
      <c r="E290" s="225">
        <v>1.804</v>
      </c>
      <c r="F290" s="223"/>
      <c r="G290" s="223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136</v>
      </c>
      <c r="AH290" s="214">
        <v>0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21"/>
      <c r="B291" s="222"/>
      <c r="C291" s="254" t="s">
        <v>372</v>
      </c>
      <c r="D291" s="224"/>
      <c r="E291" s="225">
        <v>3.6211199999999999</v>
      </c>
      <c r="F291" s="223"/>
      <c r="G291" s="223"/>
      <c r="H291" s="223"/>
      <c r="I291" s="223"/>
      <c r="J291" s="223"/>
      <c r="K291" s="223"/>
      <c r="L291" s="223"/>
      <c r="M291" s="223"/>
      <c r="N291" s="223"/>
      <c r="O291" s="223"/>
      <c r="P291" s="223"/>
      <c r="Q291" s="223"/>
      <c r="R291" s="223"/>
      <c r="S291" s="223"/>
      <c r="T291" s="223"/>
      <c r="U291" s="223"/>
      <c r="V291" s="223"/>
      <c r="W291" s="223"/>
      <c r="X291" s="223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136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54" t="s">
        <v>369</v>
      </c>
      <c r="D292" s="224"/>
      <c r="E292" s="225">
        <v>0.49199999999999999</v>
      </c>
      <c r="F292" s="223"/>
      <c r="G292" s="22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136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54" t="s">
        <v>373</v>
      </c>
      <c r="D293" s="224"/>
      <c r="E293" s="225">
        <v>5.1430400000000001</v>
      </c>
      <c r="F293" s="223"/>
      <c r="G293" s="223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136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21"/>
      <c r="B294" s="222"/>
      <c r="C294" s="254" t="s">
        <v>374</v>
      </c>
      <c r="D294" s="224"/>
      <c r="E294" s="225">
        <v>1.0791200000000001</v>
      </c>
      <c r="F294" s="223"/>
      <c r="G294" s="223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223"/>
      <c r="V294" s="223"/>
      <c r="W294" s="223"/>
      <c r="X294" s="22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136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21"/>
      <c r="B295" s="222"/>
      <c r="C295" s="254" t="s">
        <v>375</v>
      </c>
      <c r="D295" s="224"/>
      <c r="E295" s="225">
        <v>4.0015999999999998</v>
      </c>
      <c r="F295" s="223"/>
      <c r="G295" s="22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136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21"/>
      <c r="B296" s="222"/>
      <c r="C296" s="254" t="s">
        <v>376</v>
      </c>
      <c r="D296" s="224"/>
      <c r="E296" s="225">
        <v>0.38047999999999998</v>
      </c>
      <c r="F296" s="223"/>
      <c r="G296" s="223"/>
      <c r="H296" s="223"/>
      <c r="I296" s="223"/>
      <c r="J296" s="223"/>
      <c r="K296" s="223"/>
      <c r="L296" s="223"/>
      <c r="M296" s="223"/>
      <c r="N296" s="223"/>
      <c r="O296" s="223"/>
      <c r="P296" s="223"/>
      <c r="Q296" s="223"/>
      <c r="R296" s="223"/>
      <c r="S296" s="223"/>
      <c r="T296" s="223"/>
      <c r="U296" s="223"/>
      <c r="V296" s="223"/>
      <c r="W296" s="223"/>
      <c r="X296" s="223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136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21"/>
      <c r="B297" s="222"/>
      <c r="C297" s="254" t="s">
        <v>377</v>
      </c>
      <c r="D297" s="224"/>
      <c r="E297" s="225">
        <v>3.5424000000000002</v>
      </c>
      <c r="F297" s="223"/>
      <c r="G297" s="223"/>
      <c r="H297" s="223"/>
      <c r="I297" s="223"/>
      <c r="J297" s="223"/>
      <c r="K297" s="223"/>
      <c r="L297" s="223"/>
      <c r="M297" s="223"/>
      <c r="N297" s="223"/>
      <c r="O297" s="223"/>
      <c r="P297" s="223"/>
      <c r="Q297" s="223"/>
      <c r="R297" s="223"/>
      <c r="S297" s="223"/>
      <c r="T297" s="223"/>
      <c r="U297" s="223"/>
      <c r="V297" s="223"/>
      <c r="W297" s="223"/>
      <c r="X297" s="223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136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54" t="s">
        <v>378</v>
      </c>
      <c r="D298" s="224"/>
      <c r="E298" s="225">
        <v>0.82</v>
      </c>
      <c r="F298" s="223"/>
      <c r="G298" s="223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136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 x14ac:dyDescent="0.2">
      <c r="A299" s="221"/>
      <c r="B299" s="222"/>
      <c r="C299" s="254" t="s">
        <v>379</v>
      </c>
      <c r="D299" s="224"/>
      <c r="E299" s="225">
        <v>7.6424000000000003</v>
      </c>
      <c r="F299" s="223"/>
      <c r="G299" s="223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136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1"/>
      <c r="B300" s="222"/>
      <c r="C300" s="254" t="s">
        <v>380</v>
      </c>
      <c r="D300" s="224"/>
      <c r="E300" s="225">
        <v>0.88560000000000005</v>
      </c>
      <c r="F300" s="223"/>
      <c r="G300" s="223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136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1"/>
      <c r="B301" s="222"/>
      <c r="C301" s="254" t="s">
        <v>381</v>
      </c>
      <c r="D301" s="224"/>
      <c r="E301" s="225">
        <v>6.2320000000000002</v>
      </c>
      <c r="F301" s="223"/>
      <c r="G301" s="223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136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1"/>
      <c r="B302" s="222"/>
      <c r="C302" s="254" t="s">
        <v>380</v>
      </c>
      <c r="D302" s="224"/>
      <c r="E302" s="225">
        <v>0.88560000000000005</v>
      </c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136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21"/>
      <c r="B303" s="222"/>
      <c r="C303" s="254" t="s">
        <v>382</v>
      </c>
      <c r="D303" s="224"/>
      <c r="E303" s="225">
        <v>5.1167999999999996</v>
      </c>
      <c r="F303" s="223"/>
      <c r="G303" s="223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136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54" t="s">
        <v>383</v>
      </c>
      <c r="D304" s="224"/>
      <c r="E304" s="225">
        <v>1.0167999999999999</v>
      </c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136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1"/>
      <c r="B305" s="222"/>
      <c r="C305" s="254" t="s">
        <v>384</v>
      </c>
      <c r="D305" s="224"/>
      <c r="E305" s="225">
        <v>10.299200000000001</v>
      </c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136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1"/>
      <c r="B306" s="222"/>
      <c r="C306" s="254" t="s">
        <v>383</v>
      </c>
      <c r="D306" s="224"/>
      <c r="E306" s="225">
        <v>1.0167999999999999</v>
      </c>
      <c r="F306" s="223"/>
      <c r="G306" s="223"/>
      <c r="H306" s="223"/>
      <c r="I306" s="223"/>
      <c r="J306" s="223"/>
      <c r="K306" s="223"/>
      <c r="L306" s="223"/>
      <c r="M306" s="223"/>
      <c r="N306" s="223"/>
      <c r="O306" s="223"/>
      <c r="P306" s="223"/>
      <c r="Q306" s="223"/>
      <c r="R306" s="223"/>
      <c r="S306" s="223"/>
      <c r="T306" s="223"/>
      <c r="U306" s="223"/>
      <c r="V306" s="223"/>
      <c r="W306" s="223"/>
      <c r="X306" s="22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136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21"/>
      <c r="B307" s="222"/>
      <c r="C307" s="254" t="s">
        <v>385</v>
      </c>
      <c r="D307" s="224"/>
      <c r="E307" s="225">
        <v>6.7240000000000002</v>
      </c>
      <c r="F307" s="223"/>
      <c r="G307" s="22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136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21"/>
      <c r="B308" s="222"/>
      <c r="C308" s="254" t="s">
        <v>380</v>
      </c>
      <c r="D308" s="224"/>
      <c r="E308" s="225">
        <v>0.88560000000000005</v>
      </c>
      <c r="F308" s="223"/>
      <c r="G308" s="223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4"/>
      <c r="Z308" s="214"/>
      <c r="AA308" s="214"/>
      <c r="AB308" s="214"/>
      <c r="AC308" s="214"/>
      <c r="AD308" s="214"/>
      <c r="AE308" s="214"/>
      <c r="AF308" s="214"/>
      <c r="AG308" s="214" t="s">
        <v>136</v>
      </c>
      <c r="AH308" s="214">
        <v>0</v>
      </c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54" t="s">
        <v>386</v>
      </c>
      <c r="D309" s="224"/>
      <c r="E309" s="225">
        <v>4.0015999999999998</v>
      </c>
      <c r="F309" s="223"/>
      <c r="G309" s="223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136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54" t="s">
        <v>387</v>
      </c>
      <c r="D310" s="224"/>
      <c r="E310" s="225">
        <v>0.44607999999999998</v>
      </c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136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 x14ac:dyDescent="0.2">
      <c r="A311" s="221"/>
      <c r="B311" s="222"/>
      <c r="C311" s="254" t="s">
        <v>388</v>
      </c>
      <c r="D311" s="224"/>
      <c r="E311" s="225">
        <v>3.66</v>
      </c>
      <c r="F311" s="223"/>
      <c r="G311" s="223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136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21"/>
      <c r="B312" s="222"/>
      <c r="C312" s="254" t="s">
        <v>389</v>
      </c>
      <c r="D312" s="224"/>
      <c r="E312" s="225">
        <v>0.25800000000000001</v>
      </c>
      <c r="F312" s="223"/>
      <c r="G312" s="223"/>
      <c r="H312" s="223"/>
      <c r="I312" s="223"/>
      <c r="J312" s="223"/>
      <c r="K312" s="223"/>
      <c r="L312" s="223"/>
      <c r="M312" s="223"/>
      <c r="N312" s="223"/>
      <c r="O312" s="223"/>
      <c r="P312" s="223"/>
      <c r="Q312" s="223"/>
      <c r="R312" s="223"/>
      <c r="S312" s="223"/>
      <c r="T312" s="223"/>
      <c r="U312" s="223"/>
      <c r="V312" s="223"/>
      <c r="W312" s="223"/>
      <c r="X312" s="223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136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1"/>
      <c r="B313" s="222"/>
      <c r="C313" s="254" t="s">
        <v>390</v>
      </c>
      <c r="D313" s="224"/>
      <c r="E313" s="225">
        <v>5.28</v>
      </c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136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21"/>
      <c r="B314" s="222"/>
      <c r="C314" s="254" t="s">
        <v>391</v>
      </c>
      <c r="D314" s="224"/>
      <c r="E314" s="225">
        <v>1.6639999999999999</v>
      </c>
      <c r="F314" s="223"/>
      <c r="G314" s="223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136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21"/>
      <c r="B315" s="222"/>
      <c r="C315" s="254" t="s">
        <v>392</v>
      </c>
      <c r="D315" s="224"/>
      <c r="E315" s="225">
        <v>4.3296000000000001</v>
      </c>
      <c r="F315" s="223"/>
      <c r="G315" s="223"/>
      <c r="H315" s="223"/>
      <c r="I315" s="223"/>
      <c r="J315" s="223"/>
      <c r="K315" s="223"/>
      <c r="L315" s="223"/>
      <c r="M315" s="223"/>
      <c r="N315" s="223"/>
      <c r="O315" s="223"/>
      <c r="P315" s="223"/>
      <c r="Q315" s="223"/>
      <c r="R315" s="223"/>
      <c r="S315" s="223"/>
      <c r="T315" s="223"/>
      <c r="U315" s="223"/>
      <c r="V315" s="223"/>
      <c r="W315" s="223"/>
      <c r="X315" s="223"/>
      <c r="Y315" s="214"/>
      <c r="Z315" s="214"/>
      <c r="AA315" s="214"/>
      <c r="AB315" s="214"/>
      <c r="AC315" s="214"/>
      <c r="AD315" s="214"/>
      <c r="AE315" s="214"/>
      <c r="AF315" s="214"/>
      <c r="AG315" s="214" t="s">
        <v>136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1"/>
      <c r="B316" s="222"/>
      <c r="C316" s="254" t="s">
        <v>393</v>
      </c>
      <c r="D316" s="224"/>
      <c r="E316" s="225">
        <v>1.20048</v>
      </c>
      <c r="F316" s="223"/>
      <c r="G316" s="223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136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21"/>
      <c r="B317" s="222"/>
      <c r="C317" s="254" t="s">
        <v>394</v>
      </c>
      <c r="D317" s="224"/>
      <c r="E317" s="225">
        <v>7.1340000000000003</v>
      </c>
      <c r="F317" s="223"/>
      <c r="G317" s="223"/>
      <c r="H317" s="223"/>
      <c r="I317" s="223"/>
      <c r="J317" s="223"/>
      <c r="K317" s="223"/>
      <c r="L317" s="223"/>
      <c r="M317" s="223"/>
      <c r="N317" s="223"/>
      <c r="O317" s="223"/>
      <c r="P317" s="223"/>
      <c r="Q317" s="223"/>
      <c r="R317" s="223"/>
      <c r="S317" s="223"/>
      <c r="T317" s="223"/>
      <c r="U317" s="223"/>
      <c r="V317" s="223"/>
      <c r="W317" s="223"/>
      <c r="X317" s="223"/>
      <c r="Y317" s="214"/>
      <c r="Z317" s="214"/>
      <c r="AA317" s="214"/>
      <c r="AB317" s="214"/>
      <c r="AC317" s="214"/>
      <c r="AD317" s="214"/>
      <c r="AE317" s="214"/>
      <c r="AF317" s="214"/>
      <c r="AG317" s="214" t="s">
        <v>136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21"/>
      <c r="B318" s="222"/>
      <c r="C318" s="254" t="s">
        <v>387</v>
      </c>
      <c r="D318" s="224"/>
      <c r="E318" s="225">
        <v>0.44607999999999998</v>
      </c>
      <c r="F318" s="223"/>
      <c r="G318" s="223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136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1"/>
      <c r="B319" s="222"/>
      <c r="C319" s="254" t="s">
        <v>395</v>
      </c>
      <c r="D319" s="224"/>
      <c r="E319" s="225">
        <v>1.05</v>
      </c>
      <c r="F319" s="223"/>
      <c r="G319" s="223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4"/>
      <c r="Z319" s="214"/>
      <c r="AA319" s="214"/>
      <c r="AB319" s="214"/>
      <c r="AC319" s="214"/>
      <c r="AD319" s="214"/>
      <c r="AE319" s="214"/>
      <c r="AF319" s="214"/>
      <c r="AG319" s="214" t="s">
        <v>136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54" t="s">
        <v>389</v>
      </c>
      <c r="D320" s="224"/>
      <c r="E320" s="225">
        <v>0.25800000000000001</v>
      </c>
      <c r="F320" s="223"/>
      <c r="G320" s="223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136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21"/>
      <c r="B321" s="222"/>
      <c r="C321" s="254" t="s">
        <v>396</v>
      </c>
      <c r="D321" s="224"/>
      <c r="E321" s="225">
        <v>5.5759999999999996</v>
      </c>
      <c r="F321" s="223"/>
      <c r="G321" s="223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4"/>
      <c r="Z321" s="214"/>
      <c r="AA321" s="214"/>
      <c r="AB321" s="214"/>
      <c r="AC321" s="214"/>
      <c r="AD321" s="214"/>
      <c r="AE321" s="214"/>
      <c r="AF321" s="214"/>
      <c r="AG321" s="214" t="s">
        <v>136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21"/>
      <c r="B322" s="222"/>
      <c r="C322" s="254" t="s">
        <v>397</v>
      </c>
      <c r="D322" s="224"/>
      <c r="E322" s="225">
        <v>1.3120000000000001</v>
      </c>
      <c r="F322" s="223"/>
      <c r="G322" s="223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4"/>
      <c r="Z322" s="214"/>
      <c r="AA322" s="214"/>
      <c r="AB322" s="214"/>
      <c r="AC322" s="214"/>
      <c r="AD322" s="214"/>
      <c r="AE322" s="214"/>
      <c r="AF322" s="214"/>
      <c r="AG322" s="214" t="s">
        <v>136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21"/>
      <c r="B323" s="222"/>
      <c r="C323" s="254" t="s">
        <v>398</v>
      </c>
      <c r="D323" s="224"/>
      <c r="E323" s="225">
        <v>2.0992000000000002</v>
      </c>
      <c r="F323" s="223"/>
      <c r="G323" s="223"/>
      <c r="H323" s="223"/>
      <c r="I323" s="223"/>
      <c r="J323" s="223"/>
      <c r="K323" s="223"/>
      <c r="L323" s="223"/>
      <c r="M323" s="223"/>
      <c r="N323" s="223"/>
      <c r="O323" s="223"/>
      <c r="P323" s="223"/>
      <c r="Q323" s="223"/>
      <c r="R323" s="223"/>
      <c r="S323" s="223"/>
      <c r="T323" s="223"/>
      <c r="U323" s="223"/>
      <c r="V323" s="223"/>
      <c r="W323" s="223"/>
      <c r="X323" s="22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136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21"/>
      <c r="B324" s="222"/>
      <c r="C324" s="254" t="s">
        <v>376</v>
      </c>
      <c r="D324" s="224"/>
      <c r="E324" s="225">
        <v>0.38047999999999998</v>
      </c>
      <c r="F324" s="223"/>
      <c r="G324" s="223"/>
      <c r="H324" s="223"/>
      <c r="I324" s="223"/>
      <c r="J324" s="223"/>
      <c r="K324" s="223"/>
      <c r="L324" s="223"/>
      <c r="M324" s="223"/>
      <c r="N324" s="223"/>
      <c r="O324" s="223"/>
      <c r="P324" s="223"/>
      <c r="Q324" s="223"/>
      <c r="R324" s="223"/>
      <c r="S324" s="223"/>
      <c r="T324" s="223"/>
      <c r="U324" s="223"/>
      <c r="V324" s="223"/>
      <c r="W324" s="223"/>
      <c r="X324" s="223"/>
      <c r="Y324" s="214"/>
      <c r="Z324" s="214"/>
      <c r="AA324" s="214"/>
      <c r="AB324" s="214"/>
      <c r="AC324" s="214"/>
      <c r="AD324" s="214"/>
      <c r="AE324" s="214"/>
      <c r="AF324" s="214"/>
      <c r="AG324" s="214" t="s">
        <v>136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21"/>
      <c r="B325" s="222"/>
      <c r="C325" s="254" t="s">
        <v>399</v>
      </c>
      <c r="D325" s="224"/>
      <c r="E325" s="225">
        <v>1.8564799999999999</v>
      </c>
      <c r="F325" s="223"/>
      <c r="G325" s="223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223"/>
      <c r="V325" s="223"/>
      <c r="W325" s="223"/>
      <c r="X325" s="223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136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21"/>
      <c r="B326" s="222"/>
      <c r="C326" s="254" t="s">
        <v>400</v>
      </c>
      <c r="D326" s="224"/>
      <c r="E326" s="225">
        <v>1.2136</v>
      </c>
      <c r="F326" s="223"/>
      <c r="G326" s="223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223"/>
      <c r="V326" s="223"/>
      <c r="W326" s="223"/>
      <c r="X326" s="223"/>
      <c r="Y326" s="214"/>
      <c r="Z326" s="214"/>
      <c r="AA326" s="214"/>
      <c r="AB326" s="214"/>
      <c r="AC326" s="214"/>
      <c r="AD326" s="214"/>
      <c r="AE326" s="214"/>
      <c r="AF326" s="214"/>
      <c r="AG326" s="214" t="s">
        <v>136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21"/>
      <c r="B327" s="222"/>
      <c r="C327" s="254" t="s">
        <v>401</v>
      </c>
      <c r="D327" s="224"/>
      <c r="E327" s="225">
        <v>9.1839999999999993</v>
      </c>
      <c r="F327" s="223"/>
      <c r="G327" s="22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136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1"/>
      <c r="B328" s="222"/>
      <c r="C328" s="254" t="s">
        <v>376</v>
      </c>
      <c r="D328" s="224"/>
      <c r="E328" s="225">
        <v>0.38047999999999998</v>
      </c>
      <c r="F328" s="223"/>
      <c r="G328" s="223"/>
      <c r="H328" s="223"/>
      <c r="I328" s="223"/>
      <c r="J328" s="223"/>
      <c r="K328" s="223"/>
      <c r="L328" s="223"/>
      <c r="M328" s="223"/>
      <c r="N328" s="223"/>
      <c r="O328" s="223"/>
      <c r="P328" s="223"/>
      <c r="Q328" s="223"/>
      <c r="R328" s="223"/>
      <c r="S328" s="223"/>
      <c r="T328" s="223"/>
      <c r="U328" s="223"/>
      <c r="V328" s="223"/>
      <c r="W328" s="223"/>
      <c r="X328" s="223"/>
      <c r="Y328" s="214"/>
      <c r="Z328" s="214"/>
      <c r="AA328" s="214"/>
      <c r="AB328" s="214"/>
      <c r="AC328" s="214"/>
      <c r="AD328" s="214"/>
      <c r="AE328" s="214"/>
      <c r="AF328" s="214"/>
      <c r="AG328" s="214" t="s">
        <v>136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21"/>
      <c r="B329" s="222"/>
      <c r="C329" s="254" t="s">
        <v>402</v>
      </c>
      <c r="D329" s="224"/>
      <c r="E329" s="225">
        <v>9.1839999999999993</v>
      </c>
      <c r="F329" s="223"/>
      <c r="G329" s="223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136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21"/>
      <c r="B330" s="222"/>
      <c r="C330" s="254" t="s">
        <v>380</v>
      </c>
      <c r="D330" s="224"/>
      <c r="E330" s="225">
        <v>0.88560000000000005</v>
      </c>
      <c r="F330" s="223"/>
      <c r="G330" s="223"/>
      <c r="H330" s="223"/>
      <c r="I330" s="223"/>
      <c r="J330" s="223"/>
      <c r="K330" s="223"/>
      <c r="L330" s="223"/>
      <c r="M330" s="223"/>
      <c r="N330" s="223"/>
      <c r="O330" s="223"/>
      <c r="P330" s="223"/>
      <c r="Q330" s="223"/>
      <c r="R330" s="223"/>
      <c r="S330" s="223"/>
      <c r="T330" s="223"/>
      <c r="U330" s="223"/>
      <c r="V330" s="223"/>
      <c r="W330" s="223"/>
      <c r="X330" s="223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136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1"/>
      <c r="B331" s="222"/>
      <c r="C331" s="254" t="s">
        <v>403</v>
      </c>
      <c r="D331" s="224"/>
      <c r="E331" s="225">
        <v>11.808</v>
      </c>
      <c r="F331" s="223"/>
      <c r="G331" s="223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136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1"/>
      <c r="B332" s="222"/>
      <c r="C332" s="254" t="s">
        <v>404</v>
      </c>
      <c r="D332" s="224"/>
      <c r="E332" s="225">
        <v>0.76095999999999997</v>
      </c>
      <c r="F332" s="223"/>
      <c r="G332" s="223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4"/>
      <c r="Z332" s="214"/>
      <c r="AA332" s="214"/>
      <c r="AB332" s="214"/>
      <c r="AC332" s="214"/>
      <c r="AD332" s="214"/>
      <c r="AE332" s="214"/>
      <c r="AF332" s="214"/>
      <c r="AG332" s="214" t="s">
        <v>136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1"/>
      <c r="B333" s="222"/>
      <c r="C333" s="259" t="s">
        <v>273</v>
      </c>
      <c r="D333" s="230"/>
      <c r="E333" s="231">
        <v>16.454350000000002</v>
      </c>
      <c r="F333" s="223"/>
      <c r="G333" s="223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136</v>
      </c>
      <c r="AH333" s="214">
        <v>4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39">
        <v>35</v>
      </c>
      <c r="B334" s="240" t="s">
        <v>405</v>
      </c>
      <c r="C334" s="252" t="s">
        <v>406</v>
      </c>
      <c r="D334" s="241" t="s">
        <v>154</v>
      </c>
      <c r="E334" s="242">
        <v>345.54135000000002</v>
      </c>
      <c r="F334" s="243"/>
      <c r="G334" s="244">
        <f>ROUND(E334*F334,2)</f>
        <v>0</v>
      </c>
      <c r="H334" s="243"/>
      <c r="I334" s="244">
        <f>ROUND(E334*H334,2)</f>
        <v>0</v>
      </c>
      <c r="J334" s="243"/>
      <c r="K334" s="244">
        <f>ROUND(E334*J334,2)</f>
        <v>0</v>
      </c>
      <c r="L334" s="244">
        <v>21</v>
      </c>
      <c r="M334" s="244">
        <f>G334*(1+L334/100)</f>
        <v>0</v>
      </c>
      <c r="N334" s="244">
        <v>0</v>
      </c>
      <c r="O334" s="244">
        <f>ROUND(E334*N334,2)</f>
        <v>0</v>
      </c>
      <c r="P334" s="244">
        <v>0</v>
      </c>
      <c r="Q334" s="244">
        <f>ROUND(E334*P334,2)</f>
        <v>0</v>
      </c>
      <c r="R334" s="244" t="s">
        <v>248</v>
      </c>
      <c r="S334" s="244" t="s">
        <v>129</v>
      </c>
      <c r="T334" s="245" t="s">
        <v>130</v>
      </c>
      <c r="U334" s="223">
        <v>0.35</v>
      </c>
      <c r="V334" s="223">
        <f>ROUND(E334*U334,2)</f>
        <v>120.94</v>
      </c>
      <c r="W334" s="223"/>
      <c r="X334" s="223" t="s">
        <v>131</v>
      </c>
      <c r="Y334" s="214"/>
      <c r="Z334" s="214"/>
      <c r="AA334" s="214"/>
      <c r="AB334" s="214"/>
      <c r="AC334" s="214"/>
      <c r="AD334" s="214"/>
      <c r="AE334" s="214"/>
      <c r="AF334" s="214"/>
      <c r="AG334" s="214" t="s">
        <v>132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ht="22.5" outlineLevel="1" x14ac:dyDescent="0.2">
      <c r="A335" s="221"/>
      <c r="B335" s="222"/>
      <c r="C335" s="253" t="s">
        <v>355</v>
      </c>
      <c r="D335" s="247"/>
      <c r="E335" s="247"/>
      <c r="F335" s="247"/>
      <c r="G335" s="247"/>
      <c r="H335" s="223"/>
      <c r="I335" s="223"/>
      <c r="J335" s="223"/>
      <c r="K335" s="223"/>
      <c r="L335" s="223"/>
      <c r="M335" s="223"/>
      <c r="N335" s="223"/>
      <c r="O335" s="223"/>
      <c r="P335" s="223"/>
      <c r="Q335" s="223"/>
      <c r="R335" s="223"/>
      <c r="S335" s="223"/>
      <c r="T335" s="223"/>
      <c r="U335" s="223"/>
      <c r="V335" s="223"/>
      <c r="W335" s="223"/>
      <c r="X335" s="223"/>
      <c r="Y335" s="214"/>
      <c r="Z335" s="214"/>
      <c r="AA335" s="214"/>
      <c r="AB335" s="214"/>
      <c r="AC335" s="214"/>
      <c r="AD335" s="214"/>
      <c r="AE335" s="214"/>
      <c r="AF335" s="214"/>
      <c r="AG335" s="214" t="s">
        <v>134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46" t="str">
        <f>C335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1"/>
      <c r="B336" s="222"/>
      <c r="C336" s="254" t="s">
        <v>407</v>
      </c>
      <c r="D336" s="224"/>
      <c r="E336" s="225">
        <v>345.54135000000002</v>
      </c>
      <c r="F336" s="223"/>
      <c r="G336" s="223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136</v>
      </c>
      <c r="AH336" s="214">
        <v>5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ht="22.5" outlineLevel="1" x14ac:dyDescent="0.2">
      <c r="A337" s="239">
        <v>36</v>
      </c>
      <c r="B337" s="240" t="s">
        <v>408</v>
      </c>
      <c r="C337" s="252" t="s">
        <v>409</v>
      </c>
      <c r="D337" s="241" t="s">
        <v>212</v>
      </c>
      <c r="E337" s="242">
        <v>1.8912</v>
      </c>
      <c r="F337" s="243"/>
      <c r="G337" s="244">
        <f>ROUND(E337*F337,2)</f>
        <v>0</v>
      </c>
      <c r="H337" s="243"/>
      <c r="I337" s="244">
        <f>ROUND(E337*H337,2)</f>
        <v>0</v>
      </c>
      <c r="J337" s="243"/>
      <c r="K337" s="244">
        <f>ROUND(E337*J337,2)</f>
        <v>0</v>
      </c>
      <c r="L337" s="244">
        <v>21</v>
      </c>
      <c r="M337" s="244">
        <f>G337*(1+L337/100)</f>
        <v>0</v>
      </c>
      <c r="N337" s="244">
        <v>1.05488</v>
      </c>
      <c r="O337" s="244">
        <f>ROUND(E337*N337,2)</f>
        <v>1.99</v>
      </c>
      <c r="P337" s="244">
        <v>0</v>
      </c>
      <c r="Q337" s="244">
        <f>ROUND(E337*P337,2)</f>
        <v>0</v>
      </c>
      <c r="R337" s="244" t="s">
        <v>248</v>
      </c>
      <c r="S337" s="244" t="s">
        <v>129</v>
      </c>
      <c r="T337" s="245" t="s">
        <v>130</v>
      </c>
      <c r="U337" s="223">
        <v>15.231</v>
      </c>
      <c r="V337" s="223">
        <f>ROUND(E337*U337,2)</f>
        <v>28.8</v>
      </c>
      <c r="W337" s="223"/>
      <c r="X337" s="223" t="s">
        <v>131</v>
      </c>
      <c r="Y337" s="214"/>
      <c r="Z337" s="214"/>
      <c r="AA337" s="214"/>
      <c r="AB337" s="214"/>
      <c r="AC337" s="214"/>
      <c r="AD337" s="214"/>
      <c r="AE337" s="214"/>
      <c r="AF337" s="214"/>
      <c r="AG337" s="214" t="s">
        <v>132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1"/>
      <c r="B338" s="222"/>
      <c r="C338" s="253" t="s">
        <v>270</v>
      </c>
      <c r="D338" s="247"/>
      <c r="E338" s="247"/>
      <c r="F338" s="247"/>
      <c r="G338" s="247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4"/>
      <c r="Z338" s="214"/>
      <c r="AA338" s="214"/>
      <c r="AB338" s="214"/>
      <c r="AC338" s="214"/>
      <c r="AD338" s="214"/>
      <c r="AE338" s="214"/>
      <c r="AF338" s="214"/>
      <c r="AG338" s="214" t="s">
        <v>134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21"/>
      <c r="B339" s="222"/>
      <c r="C339" s="254" t="s">
        <v>145</v>
      </c>
      <c r="D339" s="224"/>
      <c r="E339" s="225"/>
      <c r="F339" s="223"/>
      <c r="G339" s="223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136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21"/>
      <c r="B340" s="222"/>
      <c r="C340" s="254" t="s">
        <v>410</v>
      </c>
      <c r="D340" s="224"/>
      <c r="E340" s="225">
        <v>1.5760000000000001</v>
      </c>
      <c r="F340" s="223"/>
      <c r="G340" s="223"/>
      <c r="H340" s="223"/>
      <c r="I340" s="223"/>
      <c r="J340" s="223"/>
      <c r="K340" s="223"/>
      <c r="L340" s="223"/>
      <c r="M340" s="223"/>
      <c r="N340" s="223"/>
      <c r="O340" s="223"/>
      <c r="P340" s="223"/>
      <c r="Q340" s="223"/>
      <c r="R340" s="223"/>
      <c r="S340" s="223"/>
      <c r="T340" s="223"/>
      <c r="U340" s="223"/>
      <c r="V340" s="223"/>
      <c r="W340" s="223"/>
      <c r="X340" s="223"/>
      <c r="Y340" s="214"/>
      <c r="Z340" s="214"/>
      <c r="AA340" s="214"/>
      <c r="AB340" s="214"/>
      <c r="AC340" s="214"/>
      <c r="AD340" s="214"/>
      <c r="AE340" s="214"/>
      <c r="AF340" s="214"/>
      <c r="AG340" s="214" t="s">
        <v>136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1"/>
      <c r="B341" s="222"/>
      <c r="C341" s="259" t="s">
        <v>224</v>
      </c>
      <c r="D341" s="230"/>
      <c r="E341" s="231">
        <v>0.31519999999999998</v>
      </c>
      <c r="F341" s="223"/>
      <c r="G341" s="223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136</v>
      </c>
      <c r="AH341" s="214">
        <v>4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x14ac:dyDescent="0.2">
      <c r="A342" s="233" t="s">
        <v>123</v>
      </c>
      <c r="B342" s="234" t="s">
        <v>85</v>
      </c>
      <c r="C342" s="251" t="s">
        <v>86</v>
      </c>
      <c r="D342" s="235"/>
      <c r="E342" s="236"/>
      <c r="F342" s="237"/>
      <c r="G342" s="237">
        <f>SUMIF(AG343:AG349,"&lt;&gt;NOR",G343:G349)</f>
        <v>0</v>
      </c>
      <c r="H342" s="237"/>
      <c r="I342" s="237">
        <f>SUM(I343:I349)</f>
        <v>0</v>
      </c>
      <c r="J342" s="237"/>
      <c r="K342" s="237">
        <f>SUM(K343:K349)</f>
        <v>0</v>
      </c>
      <c r="L342" s="237"/>
      <c r="M342" s="237">
        <f>SUM(M343:M349)</f>
        <v>0</v>
      </c>
      <c r="N342" s="237"/>
      <c r="O342" s="237">
        <f>SUM(O343:O349)</f>
        <v>2.94</v>
      </c>
      <c r="P342" s="237"/>
      <c r="Q342" s="237">
        <f>SUM(Q343:Q349)</f>
        <v>0</v>
      </c>
      <c r="R342" s="237"/>
      <c r="S342" s="237"/>
      <c r="T342" s="238"/>
      <c r="U342" s="232"/>
      <c r="V342" s="232">
        <f>SUM(V343:V349)</f>
        <v>6.84</v>
      </c>
      <c r="W342" s="232"/>
      <c r="X342" s="232"/>
      <c r="AG342" t="s">
        <v>124</v>
      </c>
    </row>
    <row r="343" spans="1:60" ht="22.5" outlineLevel="1" x14ac:dyDescent="0.2">
      <c r="A343" s="239">
        <v>37</v>
      </c>
      <c r="B343" s="240" t="s">
        <v>411</v>
      </c>
      <c r="C343" s="252" t="s">
        <v>412</v>
      </c>
      <c r="D343" s="241" t="s">
        <v>154</v>
      </c>
      <c r="E343" s="242">
        <v>18</v>
      </c>
      <c r="F343" s="243"/>
      <c r="G343" s="244">
        <f>ROUND(E343*F343,2)</f>
        <v>0</v>
      </c>
      <c r="H343" s="243"/>
      <c r="I343" s="244">
        <f>ROUND(E343*H343,2)</f>
        <v>0</v>
      </c>
      <c r="J343" s="243"/>
      <c r="K343" s="244">
        <f>ROUND(E343*J343,2)</f>
        <v>0</v>
      </c>
      <c r="L343" s="244">
        <v>21</v>
      </c>
      <c r="M343" s="244">
        <f>G343*(1+L343/100)</f>
        <v>0</v>
      </c>
      <c r="N343" s="244">
        <v>7.1999999999999995E-2</v>
      </c>
      <c r="O343" s="244">
        <f>ROUND(E343*N343,2)</f>
        <v>1.3</v>
      </c>
      <c r="P343" s="244">
        <v>0</v>
      </c>
      <c r="Q343" s="244">
        <f>ROUND(E343*P343,2)</f>
        <v>0</v>
      </c>
      <c r="R343" s="244" t="s">
        <v>413</v>
      </c>
      <c r="S343" s="244" t="s">
        <v>129</v>
      </c>
      <c r="T343" s="245" t="s">
        <v>130</v>
      </c>
      <c r="U343" s="223">
        <v>0.38</v>
      </c>
      <c r="V343" s="223">
        <f>ROUND(E343*U343,2)</f>
        <v>6.84</v>
      </c>
      <c r="W343" s="223"/>
      <c r="X343" s="223" t="s">
        <v>131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132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ht="22.5" outlineLevel="1" x14ac:dyDescent="0.2">
      <c r="A344" s="221"/>
      <c r="B344" s="222"/>
      <c r="C344" s="253" t="s">
        <v>414</v>
      </c>
      <c r="D344" s="247"/>
      <c r="E344" s="247"/>
      <c r="F344" s="247"/>
      <c r="G344" s="247"/>
      <c r="H344" s="223"/>
      <c r="I344" s="223"/>
      <c r="J344" s="223"/>
      <c r="K344" s="223"/>
      <c r="L344" s="223"/>
      <c r="M344" s="223"/>
      <c r="N344" s="223"/>
      <c r="O344" s="223"/>
      <c r="P344" s="223"/>
      <c r="Q344" s="223"/>
      <c r="R344" s="223"/>
      <c r="S344" s="223"/>
      <c r="T344" s="223"/>
      <c r="U344" s="223"/>
      <c r="V344" s="223"/>
      <c r="W344" s="223"/>
      <c r="X344" s="223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134</v>
      </c>
      <c r="AH344" s="214"/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46" t="str">
        <f>C344</f>
        <v>komunikací pro pěší do velikosti dlaždic 0,25 m2 s provedením lože do tl. 30 mm, s vyplněním spár a se smetením přebytečného materiálu na vzdálenost do 3 m</v>
      </c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21"/>
      <c r="B345" s="222"/>
      <c r="C345" s="254" t="s">
        <v>135</v>
      </c>
      <c r="D345" s="224"/>
      <c r="E345" s="225"/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3"/>
      <c r="Q345" s="223"/>
      <c r="R345" s="223"/>
      <c r="S345" s="223"/>
      <c r="T345" s="223"/>
      <c r="U345" s="223"/>
      <c r="V345" s="223"/>
      <c r="W345" s="223"/>
      <c r="X345" s="223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136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 x14ac:dyDescent="0.2">
      <c r="A346" s="221"/>
      <c r="B346" s="222"/>
      <c r="C346" s="254" t="s">
        <v>415</v>
      </c>
      <c r="D346" s="224"/>
      <c r="E346" s="225">
        <v>18</v>
      </c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136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ht="22.5" outlineLevel="1" x14ac:dyDescent="0.2">
      <c r="A347" s="239">
        <v>38</v>
      </c>
      <c r="B347" s="240" t="s">
        <v>416</v>
      </c>
      <c r="C347" s="252" t="s">
        <v>417</v>
      </c>
      <c r="D347" s="241" t="s">
        <v>154</v>
      </c>
      <c r="E347" s="242">
        <v>18.899999999999999</v>
      </c>
      <c r="F347" s="243"/>
      <c r="G347" s="244">
        <f>ROUND(E347*F347,2)</f>
        <v>0</v>
      </c>
      <c r="H347" s="243"/>
      <c r="I347" s="244">
        <f>ROUND(E347*H347,2)</f>
        <v>0</v>
      </c>
      <c r="J347" s="243"/>
      <c r="K347" s="244">
        <f>ROUND(E347*J347,2)</f>
        <v>0</v>
      </c>
      <c r="L347" s="244">
        <v>21</v>
      </c>
      <c r="M347" s="244">
        <f>G347*(1+L347/100)</f>
        <v>0</v>
      </c>
      <c r="N347" s="244">
        <v>8.6999999999999994E-2</v>
      </c>
      <c r="O347" s="244">
        <f>ROUND(E347*N347,2)</f>
        <v>1.64</v>
      </c>
      <c r="P347" s="244">
        <v>0</v>
      </c>
      <c r="Q347" s="244">
        <f>ROUND(E347*P347,2)</f>
        <v>0</v>
      </c>
      <c r="R347" s="244" t="s">
        <v>213</v>
      </c>
      <c r="S347" s="244" t="s">
        <v>129</v>
      </c>
      <c r="T347" s="245" t="s">
        <v>130</v>
      </c>
      <c r="U347" s="223">
        <v>0</v>
      </c>
      <c r="V347" s="223">
        <f>ROUND(E347*U347,2)</f>
        <v>0</v>
      </c>
      <c r="W347" s="223"/>
      <c r="X347" s="223" t="s">
        <v>214</v>
      </c>
      <c r="Y347" s="214"/>
      <c r="Z347" s="214"/>
      <c r="AA347" s="214"/>
      <c r="AB347" s="214"/>
      <c r="AC347" s="214"/>
      <c r="AD347" s="214"/>
      <c r="AE347" s="214"/>
      <c r="AF347" s="214"/>
      <c r="AG347" s="214" t="s">
        <v>215</v>
      </c>
      <c r="AH347" s="214"/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21"/>
      <c r="B348" s="222"/>
      <c r="C348" s="254" t="s">
        <v>418</v>
      </c>
      <c r="D348" s="224"/>
      <c r="E348" s="225">
        <v>18</v>
      </c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136</v>
      </c>
      <c r="AH348" s="214">
        <v>5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1"/>
      <c r="B349" s="222"/>
      <c r="C349" s="259" t="s">
        <v>273</v>
      </c>
      <c r="D349" s="230"/>
      <c r="E349" s="231">
        <v>0.9</v>
      </c>
      <c r="F349" s="223"/>
      <c r="G349" s="223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136</v>
      </c>
      <c r="AH349" s="214">
        <v>4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x14ac:dyDescent="0.2">
      <c r="A350" s="233" t="s">
        <v>123</v>
      </c>
      <c r="B350" s="234" t="s">
        <v>87</v>
      </c>
      <c r="C350" s="251" t="s">
        <v>88</v>
      </c>
      <c r="D350" s="235"/>
      <c r="E350" s="236"/>
      <c r="F350" s="237"/>
      <c r="G350" s="237">
        <f>SUMIF(AG351:AG355,"&lt;&gt;NOR",G351:G355)</f>
        <v>0</v>
      </c>
      <c r="H350" s="237"/>
      <c r="I350" s="237">
        <f>SUM(I351:I355)</f>
        <v>0</v>
      </c>
      <c r="J350" s="237"/>
      <c r="K350" s="237">
        <f>SUM(K351:K355)</f>
        <v>0</v>
      </c>
      <c r="L350" s="237"/>
      <c r="M350" s="237">
        <f>SUM(M351:M355)</f>
        <v>0</v>
      </c>
      <c r="N350" s="237"/>
      <c r="O350" s="237">
        <f>SUM(O351:O355)</f>
        <v>0.09</v>
      </c>
      <c r="P350" s="237"/>
      <c r="Q350" s="237">
        <f>SUM(Q351:Q355)</f>
        <v>0</v>
      </c>
      <c r="R350" s="237"/>
      <c r="S350" s="237"/>
      <c r="T350" s="238"/>
      <c r="U350" s="232"/>
      <c r="V350" s="232">
        <f>SUM(V351:V355)</f>
        <v>5.54</v>
      </c>
      <c r="W350" s="232"/>
      <c r="X350" s="232"/>
      <c r="AG350" t="s">
        <v>124</v>
      </c>
    </row>
    <row r="351" spans="1:60" outlineLevel="1" x14ac:dyDescent="0.2">
      <c r="A351" s="239">
        <v>39</v>
      </c>
      <c r="B351" s="240" t="s">
        <v>419</v>
      </c>
      <c r="C351" s="252" t="s">
        <v>420</v>
      </c>
      <c r="D351" s="241" t="s">
        <v>154</v>
      </c>
      <c r="E351" s="242">
        <v>11.244999999999999</v>
      </c>
      <c r="F351" s="243"/>
      <c r="G351" s="244">
        <f>ROUND(E351*F351,2)</f>
        <v>0</v>
      </c>
      <c r="H351" s="243"/>
      <c r="I351" s="244">
        <f>ROUND(E351*H351,2)</f>
        <v>0</v>
      </c>
      <c r="J351" s="243"/>
      <c r="K351" s="244">
        <f>ROUND(E351*J351,2)</f>
        <v>0</v>
      </c>
      <c r="L351" s="244">
        <v>21</v>
      </c>
      <c r="M351" s="244">
        <f>G351*(1+L351/100)</f>
        <v>0</v>
      </c>
      <c r="N351" s="244">
        <v>8.0700000000000008E-3</v>
      </c>
      <c r="O351" s="244">
        <f>ROUND(E351*N351,2)</f>
        <v>0.09</v>
      </c>
      <c r="P351" s="244">
        <v>0</v>
      </c>
      <c r="Q351" s="244">
        <f>ROUND(E351*P351,2)</f>
        <v>0</v>
      </c>
      <c r="R351" s="244" t="s">
        <v>248</v>
      </c>
      <c r="S351" s="244" t="s">
        <v>129</v>
      </c>
      <c r="T351" s="245" t="s">
        <v>130</v>
      </c>
      <c r="U351" s="223">
        <v>0.49299999999999999</v>
      </c>
      <c r="V351" s="223">
        <f>ROUND(E351*U351,2)</f>
        <v>5.54</v>
      </c>
      <c r="W351" s="223"/>
      <c r="X351" s="223" t="s">
        <v>131</v>
      </c>
      <c r="Y351" s="214"/>
      <c r="Z351" s="214"/>
      <c r="AA351" s="214"/>
      <c r="AB351" s="214"/>
      <c r="AC351" s="214"/>
      <c r="AD351" s="214"/>
      <c r="AE351" s="214"/>
      <c r="AF351" s="214"/>
      <c r="AG351" s="214" t="s">
        <v>132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21"/>
      <c r="B352" s="222"/>
      <c r="C352" s="253" t="s">
        <v>421</v>
      </c>
      <c r="D352" s="247"/>
      <c r="E352" s="247"/>
      <c r="F352" s="247"/>
      <c r="G352" s="247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134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46" t="str">
        <f>C352</f>
        <v>nanesení lepicího tmelu na izolační desky, nalepení desek a zajištění talířovými hmoždinkami (6 ks/m2). Bez povrchové úpravy desek.</v>
      </c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21"/>
      <c r="B353" s="222"/>
      <c r="C353" s="254" t="s">
        <v>135</v>
      </c>
      <c r="D353" s="224"/>
      <c r="E353" s="225"/>
      <c r="F353" s="223"/>
      <c r="G353" s="223"/>
      <c r="H353" s="223"/>
      <c r="I353" s="223"/>
      <c r="J353" s="223"/>
      <c r="K353" s="223"/>
      <c r="L353" s="223"/>
      <c r="M353" s="223"/>
      <c r="N353" s="223"/>
      <c r="O353" s="223"/>
      <c r="P353" s="223"/>
      <c r="Q353" s="223"/>
      <c r="R353" s="223"/>
      <c r="S353" s="223"/>
      <c r="T353" s="223"/>
      <c r="U353" s="223"/>
      <c r="V353" s="223"/>
      <c r="W353" s="223"/>
      <c r="X353" s="223"/>
      <c r="Y353" s="214"/>
      <c r="Z353" s="214"/>
      <c r="AA353" s="214"/>
      <c r="AB353" s="214"/>
      <c r="AC353" s="214"/>
      <c r="AD353" s="214"/>
      <c r="AE353" s="214"/>
      <c r="AF353" s="214"/>
      <c r="AG353" s="214" t="s">
        <v>136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21"/>
      <c r="B354" s="222"/>
      <c r="C354" s="254" t="s">
        <v>181</v>
      </c>
      <c r="D354" s="224"/>
      <c r="E354" s="225"/>
      <c r="F354" s="223"/>
      <c r="G354" s="223"/>
      <c r="H354" s="223"/>
      <c r="I354" s="223"/>
      <c r="J354" s="223"/>
      <c r="K354" s="223"/>
      <c r="L354" s="223"/>
      <c r="M354" s="223"/>
      <c r="N354" s="223"/>
      <c r="O354" s="223"/>
      <c r="P354" s="223"/>
      <c r="Q354" s="223"/>
      <c r="R354" s="223"/>
      <c r="S354" s="223"/>
      <c r="T354" s="223"/>
      <c r="U354" s="223"/>
      <c r="V354" s="223"/>
      <c r="W354" s="223"/>
      <c r="X354" s="223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136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21"/>
      <c r="B355" s="222"/>
      <c r="C355" s="254" t="s">
        <v>422</v>
      </c>
      <c r="D355" s="224"/>
      <c r="E355" s="225">
        <v>11.244999999999999</v>
      </c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136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x14ac:dyDescent="0.2">
      <c r="A356" s="233" t="s">
        <v>123</v>
      </c>
      <c r="B356" s="234" t="s">
        <v>89</v>
      </c>
      <c r="C356" s="251" t="s">
        <v>90</v>
      </c>
      <c r="D356" s="235"/>
      <c r="E356" s="236"/>
      <c r="F356" s="237"/>
      <c r="G356" s="237">
        <f>SUMIF(AG357:AG395,"&lt;&gt;NOR",G357:G395)</f>
        <v>0</v>
      </c>
      <c r="H356" s="237"/>
      <c r="I356" s="237">
        <f>SUM(I357:I395)</f>
        <v>0</v>
      </c>
      <c r="J356" s="237"/>
      <c r="K356" s="237">
        <f>SUM(K357:K395)</f>
        <v>0</v>
      </c>
      <c r="L356" s="237"/>
      <c r="M356" s="237">
        <f>SUM(M357:M395)</f>
        <v>0</v>
      </c>
      <c r="N356" s="237"/>
      <c r="O356" s="237">
        <f>SUM(O357:O395)</f>
        <v>312.58999999999997</v>
      </c>
      <c r="P356" s="237"/>
      <c r="Q356" s="237">
        <f>SUM(Q357:Q395)</f>
        <v>0</v>
      </c>
      <c r="R356" s="237"/>
      <c r="S356" s="237"/>
      <c r="T356" s="238"/>
      <c r="U356" s="232"/>
      <c r="V356" s="232">
        <f>SUM(V357:V395)</f>
        <v>117.28</v>
      </c>
      <c r="W356" s="232"/>
      <c r="X356" s="232"/>
      <c r="AG356" t="s">
        <v>124</v>
      </c>
    </row>
    <row r="357" spans="1:60" outlineLevel="1" x14ac:dyDescent="0.2">
      <c r="A357" s="239">
        <v>40</v>
      </c>
      <c r="B357" s="240" t="s">
        <v>423</v>
      </c>
      <c r="C357" s="252" t="s">
        <v>424</v>
      </c>
      <c r="D357" s="241" t="s">
        <v>127</v>
      </c>
      <c r="E357" s="242">
        <v>43.817140000000002</v>
      </c>
      <c r="F357" s="243"/>
      <c r="G357" s="244">
        <f>ROUND(E357*F357,2)</f>
        <v>0</v>
      </c>
      <c r="H357" s="243"/>
      <c r="I357" s="244">
        <f>ROUND(E357*H357,2)</f>
        <v>0</v>
      </c>
      <c r="J357" s="243"/>
      <c r="K357" s="244">
        <f>ROUND(E357*J357,2)</f>
        <v>0</v>
      </c>
      <c r="L357" s="244">
        <v>21</v>
      </c>
      <c r="M357" s="244">
        <f>G357*(1+L357/100)</f>
        <v>0</v>
      </c>
      <c r="N357" s="244">
        <v>2.5249999999999999</v>
      </c>
      <c r="O357" s="244">
        <f>ROUND(E357*N357,2)</f>
        <v>110.64</v>
      </c>
      <c r="P357" s="244">
        <v>0</v>
      </c>
      <c r="Q357" s="244">
        <f>ROUND(E357*P357,2)</f>
        <v>0</v>
      </c>
      <c r="R357" s="244" t="s">
        <v>248</v>
      </c>
      <c r="S357" s="244" t="s">
        <v>129</v>
      </c>
      <c r="T357" s="245" t="s">
        <v>130</v>
      </c>
      <c r="U357" s="223">
        <v>2.58</v>
      </c>
      <c r="V357" s="223">
        <f>ROUND(E357*U357,2)</f>
        <v>113.05</v>
      </c>
      <c r="W357" s="223"/>
      <c r="X357" s="223" t="s">
        <v>131</v>
      </c>
      <c r="Y357" s="214"/>
      <c r="Z357" s="214"/>
      <c r="AA357" s="214"/>
      <c r="AB357" s="214"/>
      <c r="AC357" s="214"/>
      <c r="AD357" s="214"/>
      <c r="AE357" s="214"/>
      <c r="AF357" s="214"/>
      <c r="AG357" s="214" t="s">
        <v>132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21"/>
      <c r="B358" s="222"/>
      <c r="C358" s="253" t="s">
        <v>425</v>
      </c>
      <c r="D358" s="247"/>
      <c r="E358" s="247"/>
      <c r="F358" s="247"/>
      <c r="G358" s="247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134</v>
      </c>
      <c r="AH358" s="214"/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 x14ac:dyDescent="0.2">
      <c r="A359" s="221"/>
      <c r="B359" s="222"/>
      <c r="C359" s="255" t="s">
        <v>426</v>
      </c>
      <c r="D359" s="248"/>
      <c r="E359" s="248"/>
      <c r="F359" s="248"/>
      <c r="G359" s="248"/>
      <c r="H359" s="223"/>
      <c r="I359" s="223"/>
      <c r="J359" s="223"/>
      <c r="K359" s="223"/>
      <c r="L359" s="223"/>
      <c r="M359" s="223"/>
      <c r="N359" s="223"/>
      <c r="O359" s="223"/>
      <c r="P359" s="223"/>
      <c r="Q359" s="223"/>
      <c r="R359" s="223"/>
      <c r="S359" s="223"/>
      <c r="T359" s="223"/>
      <c r="U359" s="223"/>
      <c r="V359" s="223"/>
      <c r="W359" s="223"/>
      <c r="X359" s="223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180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21"/>
      <c r="B360" s="222"/>
      <c r="C360" s="255" t="s">
        <v>427</v>
      </c>
      <c r="D360" s="248"/>
      <c r="E360" s="248"/>
      <c r="F360" s="248"/>
      <c r="G360" s="248"/>
      <c r="H360" s="223"/>
      <c r="I360" s="223"/>
      <c r="J360" s="223"/>
      <c r="K360" s="223"/>
      <c r="L360" s="223"/>
      <c r="M360" s="223"/>
      <c r="N360" s="223"/>
      <c r="O360" s="223"/>
      <c r="P360" s="223"/>
      <c r="Q360" s="223"/>
      <c r="R360" s="223"/>
      <c r="S360" s="223"/>
      <c r="T360" s="223"/>
      <c r="U360" s="223"/>
      <c r="V360" s="223"/>
      <c r="W360" s="223"/>
      <c r="X360" s="223"/>
      <c r="Y360" s="214"/>
      <c r="Z360" s="214"/>
      <c r="AA360" s="214"/>
      <c r="AB360" s="214"/>
      <c r="AC360" s="214"/>
      <c r="AD360" s="214"/>
      <c r="AE360" s="214"/>
      <c r="AF360" s="214"/>
      <c r="AG360" s="214" t="s">
        <v>180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1"/>
      <c r="B361" s="222"/>
      <c r="C361" s="254" t="s">
        <v>135</v>
      </c>
      <c r="D361" s="224"/>
      <c r="E361" s="225"/>
      <c r="F361" s="223"/>
      <c r="G361" s="223"/>
      <c r="H361" s="223"/>
      <c r="I361" s="223"/>
      <c r="J361" s="223"/>
      <c r="K361" s="223"/>
      <c r="L361" s="223"/>
      <c r="M361" s="223"/>
      <c r="N361" s="223"/>
      <c r="O361" s="223"/>
      <c r="P361" s="223"/>
      <c r="Q361" s="223"/>
      <c r="R361" s="223"/>
      <c r="S361" s="223"/>
      <c r="T361" s="223"/>
      <c r="U361" s="223"/>
      <c r="V361" s="223"/>
      <c r="W361" s="223"/>
      <c r="X361" s="223"/>
      <c r="Y361" s="214"/>
      <c r="Z361" s="214"/>
      <c r="AA361" s="214"/>
      <c r="AB361" s="214"/>
      <c r="AC361" s="214"/>
      <c r="AD361" s="214"/>
      <c r="AE361" s="214"/>
      <c r="AF361" s="214"/>
      <c r="AG361" s="214" t="s">
        <v>136</v>
      </c>
      <c r="AH361" s="214">
        <v>0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1"/>
      <c r="B362" s="222"/>
      <c r="C362" s="254" t="s">
        <v>181</v>
      </c>
      <c r="D362" s="224"/>
      <c r="E362" s="225"/>
      <c r="F362" s="223"/>
      <c r="G362" s="223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136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1"/>
      <c r="B363" s="222"/>
      <c r="C363" s="254" t="s">
        <v>428</v>
      </c>
      <c r="D363" s="224"/>
      <c r="E363" s="225">
        <v>9.4724000000000004</v>
      </c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136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21"/>
      <c r="B364" s="222"/>
      <c r="C364" s="254" t="s">
        <v>429</v>
      </c>
      <c r="D364" s="224"/>
      <c r="E364" s="225">
        <v>1.7835000000000001</v>
      </c>
      <c r="F364" s="223"/>
      <c r="G364" s="223"/>
      <c r="H364" s="223"/>
      <c r="I364" s="223"/>
      <c r="J364" s="223"/>
      <c r="K364" s="223"/>
      <c r="L364" s="223"/>
      <c r="M364" s="223"/>
      <c r="N364" s="223"/>
      <c r="O364" s="223"/>
      <c r="P364" s="223"/>
      <c r="Q364" s="223"/>
      <c r="R364" s="223"/>
      <c r="S364" s="223"/>
      <c r="T364" s="223"/>
      <c r="U364" s="223"/>
      <c r="V364" s="223"/>
      <c r="W364" s="223"/>
      <c r="X364" s="223"/>
      <c r="Y364" s="214"/>
      <c r="Z364" s="214"/>
      <c r="AA364" s="214"/>
      <c r="AB364" s="214"/>
      <c r="AC364" s="214"/>
      <c r="AD364" s="214"/>
      <c r="AE364" s="214"/>
      <c r="AF364" s="214"/>
      <c r="AG364" s="214" t="s">
        <v>136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21"/>
      <c r="B365" s="222"/>
      <c r="C365" s="254" t="s">
        <v>430</v>
      </c>
      <c r="D365" s="224"/>
      <c r="E365" s="225">
        <v>0.26250000000000001</v>
      </c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136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 x14ac:dyDescent="0.2">
      <c r="A366" s="221"/>
      <c r="B366" s="222"/>
      <c r="C366" s="254" t="s">
        <v>145</v>
      </c>
      <c r="D366" s="224"/>
      <c r="E366" s="225"/>
      <c r="F366" s="223"/>
      <c r="G366" s="223"/>
      <c r="H366" s="223"/>
      <c r="I366" s="223"/>
      <c r="J366" s="223"/>
      <c r="K366" s="223"/>
      <c r="L366" s="223"/>
      <c r="M366" s="223"/>
      <c r="N366" s="223"/>
      <c r="O366" s="223"/>
      <c r="P366" s="223"/>
      <c r="Q366" s="223"/>
      <c r="R366" s="223"/>
      <c r="S366" s="223"/>
      <c r="T366" s="223"/>
      <c r="U366" s="223"/>
      <c r="V366" s="223"/>
      <c r="W366" s="223"/>
      <c r="X366" s="223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136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 x14ac:dyDescent="0.2">
      <c r="A367" s="221"/>
      <c r="B367" s="222"/>
      <c r="C367" s="254" t="s">
        <v>431</v>
      </c>
      <c r="D367" s="224"/>
      <c r="E367" s="225">
        <v>0.22500000000000001</v>
      </c>
      <c r="F367" s="223"/>
      <c r="G367" s="223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136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21"/>
      <c r="B368" s="222"/>
      <c r="C368" s="254" t="s">
        <v>432</v>
      </c>
      <c r="D368" s="224"/>
      <c r="E368" s="225">
        <v>0.121</v>
      </c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136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21"/>
      <c r="B369" s="222"/>
      <c r="C369" s="254" t="s">
        <v>433</v>
      </c>
      <c r="D369" s="224"/>
      <c r="E369" s="225">
        <v>0.105</v>
      </c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136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1"/>
      <c r="B370" s="222"/>
      <c r="C370" s="254" t="s">
        <v>135</v>
      </c>
      <c r="D370" s="224"/>
      <c r="E370" s="225"/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4"/>
      <c r="Z370" s="214"/>
      <c r="AA370" s="214"/>
      <c r="AB370" s="214"/>
      <c r="AC370" s="214"/>
      <c r="AD370" s="214"/>
      <c r="AE370" s="214"/>
      <c r="AF370" s="214"/>
      <c r="AG370" s="214" t="s">
        <v>136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21"/>
      <c r="B371" s="222"/>
      <c r="C371" s="254" t="s">
        <v>434</v>
      </c>
      <c r="D371" s="224"/>
      <c r="E371" s="225">
        <v>83.8</v>
      </c>
      <c r="F371" s="223"/>
      <c r="G371" s="223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4"/>
      <c r="Z371" s="214"/>
      <c r="AA371" s="214"/>
      <c r="AB371" s="214"/>
      <c r="AC371" s="214"/>
      <c r="AD371" s="214"/>
      <c r="AE371" s="214"/>
      <c r="AF371" s="214"/>
      <c r="AG371" s="214" t="s">
        <v>136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21"/>
      <c r="B372" s="222"/>
      <c r="C372" s="254" t="s">
        <v>435</v>
      </c>
      <c r="D372" s="224"/>
      <c r="E372" s="225">
        <v>-55.5</v>
      </c>
      <c r="F372" s="223"/>
      <c r="G372" s="223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136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 x14ac:dyDescent="0.2">
      <c r="A373" s="221"/>
      <c r="B373" s="222"/>
      <c r="C373" s="254" t="s">
        <v>436</v>
      </c>
      <c r="D373" s="224"/>
      <c r="E373" s="225">
        <v>1.6659999999999999</v>
      </c>
      <c r="F373" s="223"/>
      <c r="G373" s="223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136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 x14ac:dyDescent="0.2">
      <c r="A374" s="221"/>
      <c r="B374" s="222"/>
      <c r="C374" s="254" t="s">
        <v>437</v>
      </c>
      <c r="D374" s="224"/>
      <c r="E374" s="225">
        <v>0.4</v>
      </c>
      <c r="F374" s="223"/>
      <c r="G374" s="223"/>
      <c r="H374" s="223"/>
      <c r="I374" s="223"/>
      <c r="J374" s="223"/>
      <c r="K374" s="223"/>
      <c r="L374" s="223"/>
      <c r="M374" s="223"/>
      <c r="N374" s="223"/>
      <c r="O374" s="223"/>
      <c r="P374" s="223"/>
      <c r="Q374" s="223"/>
      <c r="R374" s="223"/>
      <c r="S374" s="223"/>
      <c r="T374" s="223"/>
      <c r="U374" s="223"/>
      <c r="V374" s="223"/>
      <c r="W374" s="223"/>
      <c r="X374" s="223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136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1"/>
      <c r="B375" s="222"/>
      <c r="C375" s="259" t="s">
        <v>438</v>
      </c>
      <c r="D375" s="230"/>
      <c r="E375" s="231">
        <v>1.4817400000000001</v>
      </c>
      <c r="F375" s="223"/>
      <c r="G375" s="223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136</v>
      </c>
      <c r="AH375" s="214">
        <v>4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9">
        <v>41</v>
      </c>
      <c r="B376" s="240" t="s">
        <v>439</v>
      </c>
      <c r="C376" s="252" t="s">
        <v>440</v>
      </c>
      <c r="D376" s="241" t="s">
        <v>127</v>
      </c>
      <c r="E376" s="242">
        <v>22.5182</v>
      </c>
      <c r="F376" s="243"/>
      <c r="G376" s="244">
        <f>ROUND(E376*F376,2)</f>
        <v>0</v>
      </c>
      <c r="H376" s="243"/>
      <c r="I376" s="244">
        <f>ROUND(E376*H376,2)</f>
        <v>0</v>
      </c>
      <c r="J376" s="243"/>
      <c r="K376" s="244">
        <f>ROUND(E376*J376,2)</f>
        <v>0</v>
      </c>
      <c r="L376" s="244">
        <v>21</v>
      </c>
      <c r="M376" s="244">
        <f>G376*(1+L376/100)</f>
        <v>0</v>
      </c>
      <c r="N376" s="244">
        <v>0</v>
      </c>
      <c r="O376" s="244">
        <f>ROUND(E376*N376,2)</f>
        <v>0</v>
      </c>
      <c r="P376" s="244">
        <v>0</v>
      </c>
      <c r="Q376" s="244">
        <f>ROUND(E376*P376,2)</f>
        <v>0</v>
      </c>
      <c r="R376" s="244" t="s">
        <v>248</v>
      </c>
      <c r="S376" s="244" t="s">
        <v>129</v>
      </c>
      <c r="T376" s="245" t="s">
        <v>130</v>
      </c>
      <c r="U376" s="223">
        <v>0.188</v>
      </c>
      <c r="V376" s="223">
        <f>ROUND(E376*U376,2)</f>
        <v>4.2300000000000004</v>
      </c>
      <c r="W376" s="223"/>
      <c r="X376" s="223" t="s">
        <v>131</v>
      </c>
      <c r="Y376" s="214"/>
      <c r="Z376" s="214"/>
      <c r="AA376" s="214"/>
      <c r="AB376" s="214"/>
      <c r="AC376" s="214"/>
      <c r="AD376" s="214"/>
      <c r="AE376" s="214"/>
      <c r="AF376" s="214"/>
      <c r="AG376" s="214" t="s">
        <v>132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1"/>
      <c r="B377" s="222"/>
      <c r="C377" s="253" t="s">
        <v>441</v>
      </c>
      <c r="D377" s="247"/>
      <c r="E377" s="247"/>
      <c r="F377" s="247"/>
      <c r="G377" s="247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134</v>
      </c>
      <c r="AH377" s="214"/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21"/>
      <c r="B378" s="222"/>
      <c r="C378" s="254" t="s">
        <v>442</v>
      </c>
      <c r="D378" s="224"/>
      <c r="E378" s="225">
        <v>22.5182</v>
      </c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136</v>
      </c>
      <c r="AH378" s="214">
        <v>5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39">
        <v>42</v>
      </c>
      <c r="B379" s="240" t="s">
        <v>443</v>
      </c>
      <c r="C379" s="252" t="s">
        <v>444</v>
      </c>
      <c r="D379" s="241" t="s">
        <v>154</v>
      </c>
      <c r="E379" s="242">
        <v>747.95399999999995</v>
      </c>
      <c r="F379" s="243"/>
      <c r="G379" s="244">
        <f>ROUND(E379*F379,2)</f>
        <v>0</v>
      </c>
      <c r="H379" s="243"/>
      <c r="I379" s="244">
        <f>ROUND(E379*H379,2)</f>
        <v>0</v>
      </c>
      <c r="J379" s="243"/>
      <c r="K379" s="244">
        <f>ROUND(E379*J379,2)</f>
        <v>0</v>
      </c>
      <c r="L379" s="244">
        <v>21</v>
      </c>
      <c r="M379" s="244">
        <f>G379*(1+L379/100)</f>
        <v>0</v>
      </c>
      <c r="N379" s="244">
        <v>0.27</v>
      </c>
      <c r="O379" s="244">
        <f>ROUND(E379*N379,2)</f>
        <v>201.95</v>
      </c>
      <c r="P379" s="244">
        <v>0</v>
      </c>
      <c r="Q379" s="244">
        <f>ROUND(E379*P379,2)</f>
        <v>0</v>
      </c>
      <c r="R379" s="244"/>
      <c r="S379" s="244" t="s">
        <v>445</v>
      </c>
      <c r="T379" s="245" t="s">
        <v>130</v>
      </c>
      <c r="U379" s="223">
        <v>0</v>
      </c>
      <c r="V379" s="223">
        <f>ROUND(E379*U379,2)</f>
        <v>0</v>
      </c>
      <c r="W379" s="223"/>
      <c r="X379" s="223" t="s">
        <v>131</v>
      </c>
      <c r="Y379" s="214"/>
      <c r="Z379" s="214"/>
      <c r="AA379" s="214"/>
      <c r="AB379" s="214"/>
      <c r="AC379" s="214"/>
      <c r="AD379" s="214"/>
      <c r="AE379" s="214"/>
      <c r="AF379" s="214"/>
      <c r="AG379" s="214" t="s">
        <v>132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21"/>
      <c r="B380" s="222"/>
      <c r="C380" s="260" t="s">
        <v>446</v>
      </c>
      <c r="D380" s="249"/>
      <c r="E380" s="249"/>
      <c r="F380" s="249"/>
      <c r="G380" s="249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180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21"/>
      <c r="B381" s="222"/>
      <c r="C381" s="255" t="s">
        <v>447</v>
      </c>
      <c r="D381" s="248"/>
      <c r="E381" s="248"/>
      <c r="F381" s="248"/>
      <c r="G381" s="248"/>
      <c r="H381" s="223"/>
      <c r="I381" s="223"/>
      <c r="J381" s="223"/>
      <c r="K381" s="223"/>
      <c r="L381" s="223"/>
      <c r="M381" s="223"/>
      <c r="N381" s="223"/>
      <c r="O381" s="223"/>
      <c r="P381" s="223"/>
      <c r="Q381" s="223"/>
      <c r="R381" s="223"/>
      <c r="S381" s="223"/>
      <c r="T381" s="223"/>
      <c r="U381" s="223"/>
      <c r="V381" s="223"/>
      <c r="W381" s="223"/>
      <c r="X381" s="223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180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 x14ac:dyDescent="0.2">
      <c r="A382" s="221"/>
      <c r="B382" s="222"/>
      <c r="C382" s="255" t="s">
        <v>469</v>
      </c>
      <c r="D382" s="248"/>
      <c r="E382" s="248"/>
      <c r="F382" s="248"/>
      <c r="G382" s="248"/>
      <c r="H382" s="223"/>
      <c r="I382" s="223"/>
      <c r="J382" s="223"/>
      <c r="K382" s="223"/>
      <c r="L382" s="223"/>
      <c r="M382" s="223"/>
      <c r="N382" s="223"/>
      <c r="O382" s="223"/>
      <c r="P382" s="223"/>
      <c r="Q382" s="223"/>
      <c r="R382" s="223"/>
      <c r="S382" s="223"/>
      <c r="T382" s="223"/>
      <c r="U382" s="223"/>
      <c r="V382" s="223"/>
      <c r="W382" s="223"/>
      <c r="X382" s="223"/>
      <c r="Y382" s="214"/>
      <c r="Z382" s="214"/>
      <c r="AA382" s="214"/>
      <c r="AB382" s="214"/>
      <c r="AC382" s="214"/>
      <c r="AD382" s="214"/>
      <c r="AE382" s="214"/>
      <c r="AF382" s="214"/>
      <c r="AG382" s="214" t="s">
        <v>180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46" t="str">
        <f>C382</f>
        <v>jemná vrstva: 4/8 granulace, cca 5 cm dobře zhutněná. Plošná tolerance +0,5 cm nad dnový rozvod popř. nad dnový lem</v>
      </c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21"/>
      <c r="B383" s="222"/>
      <c r="C383" s="255" t="s">
        <v>448</v>
      </c>
      <c r="D383" s="248"/>
      <c r="E383" s="248"/>
      <c r="F383" s="248"/>
      <c r="G383" s="248"/>
      <c r="H383" s="223"/>
      <c r="I383" s="223"/>
      <c r="J383" s="223"/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23"/>
      <c r="X383" s="223"/>
      <c r="Y383" s="214"/>
      <c r="Z383" s="214"/>
      <c r="AA383" s="214"/>
      <c r="AB383" s="214"/>
      <c r="AC383" s="214"/>
      <c r="AD383" s="214"/>
      <c r="AE383" s="214"/>
      <c r="AF383" s="214"/>
      <c r="AG383" s="214" t="s">
        <v>180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21"/>
      <c r="B384" s="222"/>
      <c r="C384" s="255" t="s">
        <v>470</v>
      </c>
      <c r="D384" s="248"/>
      <c r="E384" s="248"/>
      <c r="F384" s="248"/>
      <c r="G384" s="248"/>
      <c r="H384" s="223"/>
      <c r="I384" s="223"/>
      <c r="J384" s="223"/>
      <c r="K384" s="223"/>
      <c r="L384" s="223"/>
      <c r="M384" s="223"/>
      <c r="N384" s="223"/>
      <c r="O384" s="223"/>
      <c r="P384" s="223"/>
      <c r="Q384" s="223"/>
      <c r="R384" s="223"/>
      <c r="S384" s="223"/>
      <c r="T384" s="223"/>
      <c r="U384" s="223"/>
      <c r="V384" s="223"/>
      <c r="W384" s="223"/>
      <c r="X384" s="22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180</v>
      </c>
      <c r="AH384" s="214"/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1"/>
      <c r="B385" s="222"/>
      <c r="C385" s="255" t="s">
        <v>449</v>
      </c>
      <c r="D385" s="248"/>
      <c r="E385" s="248"/>
      <c r="F385" s="248"/>
      <c r="G385" s="248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180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21"/>
      <c r="B386" s="222"/>
      <c r="C386" s="255" t="s">
        <v>450</v>
      </c>
      <c r="D386" s="248"/>
      <c r="E386" s="248"/>
      <c r="F386" s="248"/>
      <c r="G386" s="248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180</v>
      </c>
      <c r="AH386" s="214"/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21"/>
      <c r="B387" s="222"/>
      <c r="C387" s="255" t="s">
        <v>451</v>
      </c>
      <c r="D387" s="248"/>
      <c r="E387" s="248"/>
      <c r="F387" s="248"/>
      <c r="G387" s="248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180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21"/>
      <c r="B388" s="222"/>
      <c r="C388" s="255" t="s">
        <v>452</v>
      </c>
      <c r="D388" s="248"/>
      <c r="E388" s="248"/>
      <c r="F388" s="248"/>
      <c r="G388" s="248"/>
      <c r="H388" s="223"/>
      <c r="I388" s="223"/>
      <c r="J388" s="223"/>
      <c r="K388" s="223"/>
      <c r="L388" s="223"/>
      <c r="M388" s="223"/>
      <c r="N388" s="223"/>
      <c r="O388" s="223"/>
      <c r="P388" s="223"/>
      <c r="Q388" s="223"/>
      <c r="R388" s="223"/>
      <c r="S388" s="223"/>
      <c r="T388" s="223"/>
      <c r="U388" s="223"/>
      <c r="V388" s="223"/>
      <c r="W388" s="223"/>
      <c r="X388" s="223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180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21"/>
      <c r="B389" s="222"/>
      <c r="C389" s="255" t="s">
        <v>453</v>
      </c>
      <c r="D389" s="248"/>
      <c r="E389" s="248"/>
      <c r="F389" s="248"/>
      <c r="G389" s="248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180</v>
      </c>
      <c r="AH389" s="214"/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21"/>
      <c r="B390" s="222"/>
      <c r="C390" s="255" t="s">
        <v>454</v>
      </c>
      <c r="D390" s="248"/>
      <c r="E390" s="248"/>
      <c r="F390" s="248"/>
      <c r="G390" s="248"/>
      <c r="H390" s="223"/>
      <c r="I390" s="223"/>
      <c r="J390" s="223"/>
      <c r="K390" s="223"/>
      <c r="L390" s="223"/>
      <c r="M390" s="223"/>
      <c r="N390" s="223"/>
      <c r="O390" s="223"/>
      <c r="P390" s="223"/>
      <c r="Q390" s="223"/>
      <c r="R390" s="223"/>
      <c r="S390" s="223"/>
      <c r="T390" s="223"/>
      <c r="U390" s="223"/>
      <c r="V390" s="223"/>
      <c r="W390" s="223"/>
      <c r="X390" s="223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180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 x14ac:dyDescent="0.2">
      <c r="A391" s="221"/>
      <c r="B391" s="222"/>
      <c r="C391" s="254" t="s">
        <v>135</v>
      </c>
      <c r="D391" s="224"/>
      <c r="E391" s="225"/>
      <c r="F391" s="223"/>
      <c r="G391" s="223"/>
      <c r="H391" s="223"/>
      <c r="I391" s="223"/>
      <c r="J391" s="223"/>
      <c r="K391" s="223"/>
      <c r="L391" s="223"/>
      <c r="M391" s="223"/>
      <c r="N391" s="223"/>
      <c r="O391" s="223"/>
      <c r="P391" s="223"/>
      <c r="Q391" s="223"/>
      <c r="R391" s="223"/>
      <c r="S391" s="223"/>
      <c r="T391" s="223"/>
      <c r="U391" s="223"/>
      <c r="V391" s="223"/>
      <c r="W391" s="223"/>
      <c r="X391" s="223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136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 x14ac:dyDescent="0.2">
      <c r="A392" s="221"/>
      <c r="B392" s="222"/>
      <c r="C392" s="254" t="s">
        <v>455</v>
      </c>
      <c r="D392" s="224"/>
      <c r="E392" s="225">
        <v>79.834000000000003</v>
      </c>
      <c r="F392" s="223"/>
      <c r="G392" s="223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136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1"/>
      <c r="B393" s="222"/>
      <c r="C393" s="254" t="s">
        <v>456</v>
      </c>
      <c r="D393" s="224"/>
      <c r="E393" s="225">
        <v>682.16</v>
      </c>
      <c r="F393" s="223"/>
      <c r="G393" s="223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136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21"/>
      <c r="B394" s="222"/>
      <c r="C394" s="254" t="s">
        <v>457</v>
      </c>
      <c r="D394" s="224"/>
      <c r="E394" s="225">
        <v>-10.8</v>
      </c>
      <c r="F394" s="223"/>
      <c r="G394" s="223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136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21"/>
      <c r="B395" s="222"/>
      <c r="C395" s="254" t="s">
        <v>458</v>
      </c>
      <c r="D395" s="224"/>
      <c r="E395" s="225">
        <v>-3.24</v>
      </c>
      <c r="F395" s="223"/>
      <c r="G395" s="223"/>
      <c r="H395" s="223"/>
      <c r="I395" s="223"/>
      <c r="J395" s="223"/>
      <c r="K395" s="223"/>
      <c r="L395" s="223"/>
      <c r="M395" s="223"/>
      <c r="N395" s="223"/>
      <c r="O395" s="223"/>
      <c r="P395" s="223"/>
      <c r="Q395" s="223"/>
      <c r="R395" s="223"/>
      <c r="S395" s="223"/>
      <c r="T395" s="223"/>
      <c r="U395" s="223"/>
      <c r="V395" s="223"/>
      <c r="W395" s="223"/>
      <c r="X395" s="223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136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x14ac:dyDescent="0.2">
      <c r="A396" s="233" t="s">
        <v>123</v>
      </c>
      <c r="B396" s="234" t="s">
        <v>91</v>
      </c>
      <c r="C396" s="251" t="s">
        <v>92</v>
      </c>
      <c r="D396" s="235"/>
      <c r="E396" s="236"/>
      <c r="F396" s="237"/>
      <c r="G396" s="237">
        <f>SUMIF(AG397:AG400,"&lt;&gt;NOR",G397:G400)</f>
        <v>0</v>
      </c>
      <c r="H396" s="237"/>
      <c r="I396" s="237">
        <f>SUM(I397:I400)</f>
        <v>0</v>
      </c>
      <c r="J396" s="237"/>
      <c r="K396" s="237">
        <f>SUM(K397:K400)</f>
        <v>0</v>
      </c>
      <c r="L396" s="237"/>
      <c r="M396" s="237">
        <f>SUM(M397:M400)</f>
        <v>0</v>
      </c>
      <c r="N396" s="237"/>
      <c r="O396" s="237">
        <f>SUM(O397:O400)</f>
        <v>0</v>
      </c>
      <c r="P396" s="237"/>
      <c r="Q396" s="237">
        <f>SUM(Q397:Q400)</f>
        <v>0</v>
      </c>
      <c r="R396" s="237"/>
      <c r="S396" s="237"/>
      <c r="T396" s="238"/>
      <c r="U396" s="232"/>
      <c r="V396" s="232">
        <f>SUM(V397:V400)</f>
        <v>202.93</v>
      </c>
      <c r="W396" s="232"/>
      <c r="X396" s="232"/>
      <c r="AG396" t="s">
        <v>124</v>
      </c>
    </row>
    <row r="397" spans="1:60" outlineLevel="1" x14ac:dyDescent="0.2">
      <c r="A397" s="239">
        <v>43</v>
      </c>
      <c r="B397" s="240" t="s">
        <v>459</v>
      </c>
      <c r="C397" s="252" t="s">
        <v>460</v>
      </c>
      <c r="D397" s="241" t="s">
        <v>212</v>
      </c>
      <c r="E397" s="242">
        <v>2536.6618699999999</v>
      </c>
      <c r="F397" s="243"/>
      <c r="G397" s="244">
        <f>ROUND(E397*F397,2)</f>
        <v>0</v>
      </c>
      <c r="H397" s="243"/>
      <c r="I397" s="244">
        <f>ROUND(E397*H397,2)</f>
        <v>0</v>
      </c>
      <c r="J397" s="243"/>
      <c r="K397" s="244">
        <f>ROUND(E397*J397,2)</f>
        <v>0</v>
      </c>
      <c r="L397" s="244">
        <v>21</v>
      </c>
      <c r="M397" s="244">
        <f>G397*(1+L397/100)</f>
        <v>0</v>
      </c>
      <c r="N397" s="244">
        <v>0</v>
      </c>
      <c r="O397" s="244">
        <f>ROUND(E397*N397,2)</f>
        <v>0</v>
      </c>
      <c r="P397" s="244">
        <v>0</v>
      </c>
      <c r="Q397" s="244">
        <f>ROUND(E397*P397,2)</f>
        <v>0</v>
      </c>
      <c r="R397" s="244"/>
      <c r="S397" s="244" t="s">
        <v>445</v>
      </c>
      <c r="T397" s="245" t="s">
        <v>130</v>
      </c>
      <c r="U397" s="223">
        <v>0.08</v>
      </c>
      <c r="V397" s="223">
        <f>ROUND(E397*U397,2)</f>
        <v>202.93</v>
      </c>
      <c r="W397" s="223"/>
      <c r="X397" s="223" t="s">
        <v>461</v>
      </c>
      <c r="Y397" s="214"/>
      <c r="Z397" s="214"/>
      <c r="AA397" s="214"/>
      <c r="AB397" s="214"/>
      <c r="AC397" s="214"/>
      <c r="AD397" s="214"/>
      <c r="AE397" s="214"/>
      <c r="AF397" s="214"/>
      <c r="AG397" s="214" t="s">
        <v>462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1"/>
      <c r="B398" s="222"/>
      <c r="C398" s="254" t="s">
        <v>463</v>
      </c>
      <c r="D398" s="224"/>
      <c r="E398" s="225"/>
      <c r="F398" s="223"/>
      <c r="G398" s="223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136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21"/>
      <c r="B399" s="222"/>
      <c r="C399" s="254" t="s">
        <v>464</v>
      </c>
      <c r="D399" s="224"/>
      <c r="E399" s="225"/>
      <c r="F399" s="223"/>
      <c r="G399" s="223"/>
      <c r="H399" s="223"/>
      <c r="I399" s="223"/>
      <c r="J399" s="223"/>
      <c r="K399" s="223"/>
      <c r="L399" s="223"/>
      <c r="M399" s="223"/>
      <c r="N399" s="223"/>
      <c r="O399" s="223"/>
      <c r="P399" s="223"/>
      <c r="Q399" s="223"/>
      <c r="R399" s="223"/>
      <c r="S399" s="223"/>
      <c r="T399" s="223"/>
      <c r="U399" s="223"/>
      <c r="V399" s="223"/>
      <c r="W399" s="223"/>
      <c r="X399" s="223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136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 x14ac:dyDescent="0.2">
      <c r="A400" s="221"/>
      <c r="B400" s="222"/>
      <c r="C400" s="254" t="s">
        <v>465</v>
      </c>
      <c r="D400" s="224"/>
      <c r="E400" s="225">
        <v>2536.6618699999999</v>
      </c>
      <c r="F400" s="223"/>
      <c r="G400" s="223"/>
      <c r="H400" s="223"/>
      <c r="I400" s="223"/>
      <c r="J400" s="223"/>
      <c r="K400" s="223"/>
      <c r="L400" s="223"/>
      <c r="M400" s="223"/>
      <c r="N400" s="223"/>
      <c r="O400" s="223"/>
      <c r="P400" s="223"/>
      <c r="Q400" s="223"/>
      <c r="R400" s="223"/>
      <c r="S400" s="223"/>
      <c r="T400" s="223"/>
      <c r="U400" s="223"/>
      <c r="V400" s="223"/>
      <c r="W400" s="223"/>
      <c r="X400" s="223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136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x14ac:dyDescent="0.2">
      <c r="A401" s="233" t="s">
        <v>123</v>
      </c>
      <c r="B401" s="234" t="s">
        <v>93</v>
      </c>
      <c r="C401" s="251" t="s">
        <v>94</v>
      </c>
      <c r="D401" s="235"/>
      <c r="E401" s="236"/>
      <c r="F401" s="237"/>
      <c r="G401" s="237">
        <f>SUMIF(AG402:AG404,"&lt;&gt;NOR",G402:G404)</f>
        <v>0</v>
      </c>
      <c r="H401" s="237"/>
      <c r="I401" s="237">
        <f>SUM(I402:I404)</f>
        <v>0</v>
      </c>
      <c r="J401" s="237"/>
      <c r="K401" s="237">
        <f>SUM(K402:K404)</f>
        <v>0</v>
      </c>
      <c r="L401" s="237"/>
      <c r="M401" s="237">
        <f>SUM(M402:M404)</f>
        <v>0</v>
      </c>
      <c r="N401" s="237"/>
      <c r="O401" s="237">
        <f>SUM(O402:O404)</f>
        <v>0</v>
      </c>
      <c r="P401" s="237"/>
      <c r="Q401" s="237">
        <f>SUM(Q402:Q404)</f>
        <v>0</v>
      </c>
      <c r="R401" s="237"/>
      <c r="S401" s="237"/>
      <c r="T401" s="238"/>
      <c r="U401" s="232"/>
      <c r="V401" s="232">
        <f>SUM(V402:V404)</f>
        <v>0</v>
      </c>
      <c r="W401" s="232"/>
      <c r="X401" s="232"/>
      <c r="AG401" t="s">
        <v>124</v>
      </c>
    </row>
    <row r="402" spans="1:60" ht="22.5" outlineLevel="1" x14ac:dyDescent="0.2">
      <c r="A402" s="239">
        <v>44</v>
      </c>
      <c r="B402" s="240" t="s">
        <v>466</v>
      </c>
      <c r="C402" s="252" t="s">
        <v>467</v>
      </c>
      <c r="D402" s="241" t="s">
        <v>154</v>
      </c>
      <c r="E402" s="242">
        <v>18</v>
      </c>
      <c r="F402" s="243"/>
      <c r="G402" s="244">
        <f>ROUND(E402*F402,2)</f>
        <v>0</v>
      </c>
      <c r="H402" s="243"/>
      <c r="I402" s="244">
        <f>ROUND(E402*H402,2)</f>
        <v>0</v>
      </c>
      <c r="J402" s="243"/>
      <c r="K402" s="244">
        <f>ROUND(E402*J402,2)</f>
        <v>0</v>
      </c>
      <c r="L402" s="244">
        <v>21</v>
      </c>
      <c r="M402" s="244">
        <f>G402*(1+L402/100)</f>
        <v>0</v>
      </c>
      <c r="N402" s="244">
        <v>0</v>
      </c>
      <c r="O402" s="244">
        <f>ROUND(E402*N402,2)</f>
        <v>0</v>
      </c>
      <c r="P402" s="244">
        <v>0</v>
      </c>
      <c r="Q402" s="244">
        <f>ROUND(E402*P402,2)</f>
        <v>0</v>
      </c>
      <c r="R402" s="244"/>
      <c r="S402" s="244" t="s">
        <v>445</v>
      </c>
      <c r="T402" s="245" t="s">
        <v>130</v>
      </c>
      <c r="U402" s="223">
        <v>0</v>
      </c>
      <c r="V402" s="223">
        <f>ROUND(E402*U402,2)</f>
        <v>0</v>
      </c>
      <c r="W402" s="223"/>
      <c r="X402" s="223" t="s">
        <v>131</v>
      </c>
      <c r="Y402" s="214"/>
      <c r="Z402" s="214"/>
      <c r="AA402" s="214"/>
      <c r="AB402" s="214"/>
      <c r="AC402" s="214"/>
      <c r="AD402" s="214"/>
      <c r="AE402" s="214"/>
      <c r="AF402" s="214"/>
      <c r="AG402" s="214" t="s">
        <v>132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21"/>
      <c r="B403" s="222"/>
      <c r="C403" s="254" t="s">
        <v>135</v>
      </c>
      <c r="D403" s="224"/>
      <c r="E403" s="225"/>
      <c r="F403" s="223"/>
      <c r="G403" s="223"/>
      <c r="H403" s="223"/>
      <c r="I403" s="223"/>
      <c r="J403" s="223"/>
      <c r="K403" s="223"/>
      <c r="L403" s="223"/>
      <c r="M403" s="223"/>
      <c r="N403" s="223"/>
      <c r="O403" s="223"/>
      <c r="P403" s="223"/>
      <c r="Q403" s="223"/>
      <c r="R403" s="223"/>
      <c r="S403" s="223"/>
      <c r="T403" s="223"/>
      <c r="U403" s="223"/>
      <c r="V403" s="223"/>
      <c r="W403" s="223"/>
      <c r="X403" s="223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136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21"/>
      <c r="B404" s="222"/>
      <c r="C404" s="254" t="s">
        <v>415</v>
      </c>
      <c r="D404" s="224"/>
      <c r="E404" s="225">
        <v>18</v>
      </c>
      <c r="F404" s="223"/>
      <c r="G404" s="223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136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x14ac:dyDescent="0.2">
      <c r="A405" s="3"/>
      <c r="B405" s="4"/>
      <c r="C405" s="261"/>
      <c r="D405" s="6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AE405">
        <v>15</v>
      </c>
      <c r="AF405">
        <v>21</v>
      </c>
      <c r="AG405" t="s">
        <v>110</v>
      </c>
    </row>
    <row r="406" spans="1:60" x14ac:dyDescent="0.2">
      <c r="A406" s="217"/>
      <c r="B406" s="218" t="s">
        <v>29</v>
      </c>
      <c r="C406" s="262"/>
      <c r="D406" s="219"/>
      <c r="E406" s="220"/>
      <c r="F406" s="220"/>
      <c r="G406" s="250">
        <f>G8+G130+G230+G342+G350+G356+G396+G401</f>
        <v>0</v>
      </c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AE406">
        <f>SUMIF(L7:L404,AE405,G7:G404)</f>
        <v>0</v>
      </c>
      <c r="AF406">
        <f>SUMIF(L7:L404,AF405,G7:G404)</f>
        <v>0</v>
      </c>
      <c r="AG406" t="s">
        <v>468</v>
      </c>
    </row>
    <row r="407" spans="1:60" x14ac:dyDescent="0.2">
      <c r="C407" s="263"/>
      <c r="D407" s="10"/>
      <c r="AG407" t="s">
        <v>471</v>
      </c>
    </row>
    <row r="408" spans="1:60" x14ac:dyDescent="0.2">
      <c r="D408" s="10"/>
    </row>
    <row r="409" spans="1:60" x14ac:dyDescent="0.2">
      <c r="D409" s="10"/>
    </row>
    <row r="410" spans="1:60" x14ac:dyDescent="0.2">
      <c r="D410" s="10"/>
    </row>
    <row r="411" spans="1:60" x14ac:dyDescent="0.2">
      <c r="D411" s="10"/>
    </row>
    <row r="412" spans="1:60" x14ac:dyDescent="0.2">
      <c r="D412" s="10"/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4Ly0zzpP3TVHkhHKKA0A/90mccoP6YqRr+yWoqLIO4juO+SPgLsfRKJREkZRmzBCTnvtLiigU1EtEl5PeZuyw==" saltValue="z/47DkdPNJaSdrMfh0N6NA==" spinCount="100000" sheet="1"/>
  <mergeCells count="55">
    <mergeCell ref="C390:G390"/>
    <mergeCell ref="C384:G384"/>
    <mergeCell ref="C385:G385"/>
    <mergeCell ref="C386:G386"/>
    <mergeCell ref="C387:G387"/>
    <mergeCell ref="C388:G388"/>
    <mergeCell ref="C389:G389"/>
    <mergeCell ref="C360:G360"/>
    <mergeCell ref="C377:G377"/>
    <mergeCell ref="C380:G380"/>
    <mergeCell ref="C381:G381"/>
    <mergeCell ref="C382:G382"/>
    <mergeCell ref="C383:G383"/>
    <mergeCell ref="C335:G335"/>
    <mergeCell ref="C338:G338"/>
    <mergeCell ref="C344:G344"/>
    <mergeCell ref="C352:G352"/>
    <mergeCell ref="C358:G358"/>
    <mergeCell ref="C359:G359"/>
    <mergeCell ref="C226:G226"/>
    <mergeCell ref="C232:G232"/>
    <mergeCell ref="C233:G233"/>
    <mergeCell ref="C269:G269"/>
    <mergeCell ref="C275:G275"/>
    <mergeCell ref="C278:G278"/>
    <mergeCell ref="C182:G182"/>
    <mergeCell ref="C189:G189"/>
    <mergeCell ref="C190:G190"/>
    <mergeCell ref="C205:G205"/>
    <mergeCell ref="C222:G222"/>
    <mergeCell ref="C223:G223"/>
    <mergeCell ref="C146:G146"/>
    <mergeCell ref="C147:G147"/>
    <mergeCell ref="C154:G154"/>
    <mergeCell ref="C163:G163"/>
    <mergeCell ref="C164:G164"/>
    <mergeCell ref="C167:G167"/>
    <mergeCell ref="C44:G44"/>
    <mergeCell ref="C48:G48"/>
    <mergeCell ref="C49:G49"/>
    <mergeCell ref="C76:G76"/>
    <mergeCell ref="C85:G85"/>
    <mergeCell ref="C141:G141"/>
    <mergeCell ref="C18:G18"/>
    <mergeCell ref="C24:G24"/>
    <mergeCell ref="C27:G27"/>
    <mergeCell ref="C33:G33"/>
    <mergeCell ref="C36:G36"/>
    <mergeCell ref="C39:G39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103.1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103.1 1 Pol'!Názvy_tisku</vt:lpstr>
      <vt:lpstr>oadresa</vt:lpstr>
      <vt:lpstr>Stavba!Objednatel</vt:lpstr>
      <vt:lpstr>Stavba!Objekt</vt:lpstr>
      <vt:lpstr>'SO 103.1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2020-11-11T21:10:25Z</dcterms:modified>
</cp:coreProperties>
</file>